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0"/>
  </bookViews>
  <sheets>
    <sheet name="PL" sheetId="1" r:id="rId1"/>
    <sheet name="Comprehensive income" sheetId="2" r:id="rId2"/>
    <sheet name="BS" sheetId="3" r:id="rId3"/>
    <sheet name="CF" sheetId="4" r:id="rId4"/>
    <sheet name="Equity" sheetId="5" r:id="rId5"/>
  </sheets>
  <definedNames>
    <definedName name="_xlnm.Print_Area" localSheetId="2">'BS'!$A$1:$D$66</definedName>
    <definedName name="_xlnm.Print_Area" localSheetId="3">'CF'!$A$1:$D$59</definedName>
    <definedName name="_xlnm.Print_Area" localSheetId="1">'Comprehensive income'!$A$1:$H$38</definedName>
    <definedName name="_xlnm.Print_Area" localSheetId="4">'Equity'!$A$1:$P$39</definedName>
    <definedName name="_xlnm.Print_Area" localSheetId="0">'PL'!$A$1:$I$47</definedName>
  </definedNames>
  <calcPr fullCalcOnLoad="1"/>
</workbook>
</file>

<file path=xl/sharedStrings.xml><?xml version="1.0" encoding="utf-8"?>
<sst xmlns="http://schemas.openxmlformats.org/spreadsheetml/2006/main" count="195" uniqueCount="129">
  <si>
    <t>Taxation</t>
  </si>
  <si>
    <t>Revenue</t>
  </si>
  <si>
    <t>Reserves</t>
  </si>
  <si>
    <t>Reserve</t>
  </si>
  <si>
    <t>Total</t>
  </si>
  <si>
    <t>Current</t>
  </si>
  <si>
    <t>Cumulative</t>
  </si>
  <si>
    <t>to date</t>
  </si>
  <si>
    <t>Comparative</t>
  </si>
  <si>
    <t>Quarter Ended</t>
  </si>
  <si>
    <t xml:space="preserve">Quarter Ended </t>
  </si>
  <si>
    <t>(RM '000)</t>
  </si>
  <si>
    <t xml:space="preserve">As at </t>
  </si>
  <si>
    <t xml:space="preserve">Retained </t>
  </si>
  <si>
    <t>Profits</t>
  </si>
  <si>
    <t>Share</t>
  </si>
  <si>
    <t>Capital</t>
  </si>
  <si>
    <t>31 December</t>
  </si>
  <si>
    <t>Finance costs</t>
  </si>
  <si>
    <t>Property, plant &amp; equipment</t>
  </si>
  <si>
    <t>Current assets</t>
  </si>
  <si>
    <t>Current liabilities</t>
  </si>
  <si>
    <t>Share capital</t>
  </si>
  <si>
    <t>Inventories</t>
  </si>
  <si>
    <t>Cash &amp; cash equivalents</t>
  </si>
  <si>
    <t>Cash &amp; cash equivalents at beginning of financial period</t>
  </si>
  <si>
    <t>Cash &amp; cash equivalents at end of financial period</t>
  </si>
  <si>
    <t>Dividend payable</t>
  </si>
  <si>
    <t>Total Equity</t>
  </si>
  <si>
    <t>Non-current liabilities</t>
  </si>
  <si>
    <t>Equity</t>
  </si>
  <si>
    <t>ASSETS</t>
  </si>
  <si>
    <t>TOTAL ASSETS</t>
  </si>
  <si>
    <t>EQUITY AND LIABILITIES</t>
  </si>
  <si>
    <t>Total liabilities</t>
  </si>
  <si>
    <t>TOTAL EQUITY AND LIABILITIES</t>
  </si>
  <si>
    <t>Receivables, deposits and prepayments</t>
  </si>
  <si>
    <t>Current tax assets</t>
  </si>
  <si>
    <t>Profit before tax</t>
  </si>
  <si>
    <t>Investments in an associate</t>
  </si>
  <si>
    <t>Total non-current assets</t>
  </si>
  <si>
    <t>Total current assets</t>
  </si>
  <si>
    <t>Equity attributable to the equity holders of the Company</t>
  </si>
  <si>
    <t>Total equity attributable to the equity holders of the Company</t>
  </si>
  <si>
    <t>Total non-current liabilities</t>
  </si>
  <si>
    <t>Total current liabilities</t>
  </si>
  <si>
    <t>Attributable to Equity Holders of the Company</t>
  </si>
  <si>
    <t>UNAUDITED CONDENSED CONSOLIDATED STATEMENT OF CHANGES IN EQUITY</t>
  </si>
  <si>
    <t>Premium</t>
  </si>
  <si>
    <t>Revaluation</t>
  </si>
  <si>
    <t>Distributable</t>
  </si>
  <si>
    <t>Non-Distributable</t>
  </si>
  <si>
    <t>Intangible assets</t>
  </si>
  <si>
    <t xml:space="preserve">Loans and borrowings </t>
  </si>
  <si>
    <t>Effect of exchange rate fluctuations on cash held</t>
  </si>
  <si>
    <t>Translation</t>
  </si>
  <si>
    <t>Payables and accruals</t>
  </si>
  <si>
    <t>Profit before taxation</t>
  </si>
  <si>
    <t>Adjustments for non-cash items:</t>
  </si>
  <si>
    <t>Operating profit before changes in working capital</t>
  </si>
  <si>
    <t>Cash flows from investing activities</t>
  </si>
  <si>
    <t>Cash flows from operating activities</t>
  </si>
  <si>
    <t>Cash flow from financing activities</t>
  </si>
  <si>
    <t>Employee benefits</t>
  </si>
  <si>
    <t>- Amortisation and depreciation</t>
  </si>
  <si>
    <t>- Amortisation of intangible assets</t>
  </si>
  <si>
    <t>- Net interest expense</t>
  </si>
  <si>
    <t>- Share of profit of equity accounted associate</t>
  </si>
  <si>
    <t>- Other non-cash items</t>
  </si>
  <si>
    <t>- Income tax paid</t>
  </si>
  <si>
    <t>- Interest paid</t>
  </si>
  <si>
    <t>- Others</t>
  </si>
  <si>
    <t>- Purchase of property,plant and equipment</t>
  </si>
  <si>
    <t>- Dividend paid to shareholders</t>
  </si>
  <si>
    <t>Net cash used in investing activities</t>
  </si>
  <si>
    <t>Payables</t>
  </si>
  <si>
    <t>Cost of sales</t>
  </si>
  <si>
    <t>Gross profit</t>
  </si>
  <si>
    <t>Other income</t>
  </si>
  <si>
    <t>Distribution expenses</t>
  </si>
  <si>
    <t>Administrative expenses</t>
  </si>
  <si>
    <t>Other expenses</t>
  </si>
  <si>
    <t>Results from operating activities</t>
  </si>
  <si>
    <t>Finance income</t>
  </si>
  <si>
    <t>Operating profit</t>
  </si>
  <si>
    <t>Share of profit of associate,net of tax</t>
  </si>
  <si>
    <t>Income tax expense</t>
  </si>
  <si>
    <t>Other comprehensive income, net of tax</t>
  </si>
  <si>
    <t>Owners of the Company</t>
  </si>
  <si>
    <t>Total comprehensive income attributable to:</t>
  </si>
  <si>
    <t>Continuing operations</t>
  </si>
  <si>
    <t>2010</t>
  </si>
  <si>
    <t>Profit for the period</t>
  </si>
  <si>
    <t>Total comprehensive income for the period</t>
  </si>
  <si>
    <t>Profit for the period attributable to:</t>
  </si>
  <si>
    <t>Earnings per ordinary share (sen):</t>
  </si>
  <si>
    <t>-basic / diluted (sen)</t>
  </si>
  <si>
    <t>Deferred tax assets</t>
  </si>
  <si>
    <t>At 1 January 2010</t>
  </si>
  <si>
    <t>INTERIM FINANCIAL STATEMENTS</t>
  </si>
  <si>
    <t>(The Interim Financial Statements should be read in conjunction with notes to the audited financial statements</t>
  </si>
  <si>
    <t>UNAUDITED CONDENSED CONSOLIDATED STATEMENT OF FINANCIAL POSITION</t>
  </si>
  <si>
    <t>UNAUDITED CONDENSED CONSOLIDATED STATEMENT OF COMPREHENSIVE INCOME</t>
  </si>
  <si>
    <t xml:space="preserve">UNAUDITED CONDENSED CONSOLIDATED STATEMENT OF CASH FLOWS </t>
  </si>
  <si>
    <t>Foreign currency translation of differences for foreign operations</t>
  </si>
  <si>
    <t>Deferred tax liabilities</t>
  </si>
  <si>
    <t>Dividend paid</t>
  </si>
  <si>
    <t>2011</t>
  </si>
  <si>
    <t>(The Interim Financial Statements should be read in conjunction with notes to the audited financial statements for the year ended 31 December 2010)</t>
  </si>
  <si>
    <t xml:space="preserve"> for the year ended 31 December 2010)</t>
  </si>
  <si>
    <t>At 1 January 2011</t>
  </si>
  <si>
    <t>-Decrease / (Increase) in working capital</t>
  </si>
  <si>
    <t>Net cash used in financing activities</t>
  </si>
  <si>
    <t>FOR THE QUARTER ENDED 30 JUNE 2011</t>
  </si>
  <si>
    <t>30 June</t>
  </si>
  <si>
    <t>6-months</t>
  </si>
  <si>
    <t>AS AT 30 JUNE 2011</t>
  </si>
  <si>
    <t>FOR THE PERIOD ENDED 30 JUNE 2011</t>
  </si>
  <si>
    <t>6 months ended</t>
  </si>
  <si>
    <t>At 30 June 2011</t>
  </si>
  <si>
    <t>At 30 June 2010</t>
  </si>
  <si>
    <t>- (Repayment) of / proceeds from borrowings</t>
  </si>
  <si>
    <t>- Proceeds from disposal of property,plant and equipment</t>
  </si>
  <si>
    <t>Assets classified as held for sale</t>
  </si>
  <si>
    <t>Net increase/(decrease) in cash &amp; cash equivalents</t>
  </si>
  <si>
    <t>Non controlling interests</t>
  </si>
  <si>
    <t>Net cash generated from operating activities</t>
  </si>
  <si>
    <t>Non Controlling</t>
  </si>
  <si>
    <t>Interests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</si>
</sst>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mm/dd/yy"/>
    <numFmt numFmtId="175" formatCode="0.00_);\(0.00\)"/>
    <numFmt numFmtId="176" formatCode="0.0_);\(0.0\)"/>
    <numFmt numFmtId="177" formatCode="0_);\(0\)"/>
    <numFmt numFmtId="178" formatCode="#,##0.0"/>
    <numFmt numFmtId="179" formatCode="_(* #,##0.000_);_(* \(#,##0.000\);_(* &quot;-&quot;??_);_(@_)"/>
    <numFmt numFmtId="180" formatCode="_(* #,##0.0000_);_(* \(#,##0.0000\);_(* &quot;-&quot;??_);_(@_)"/>
    <numFmt numFmtId="181" formatCode="#,##0.0_);\(#,##0.0\)"/>
    <numFmt numFmtId="182" formatCode="[$-409]dddd\,\ mmmm\ dd\,\ yyyy"/>
    <numFmt numFmtId="183" formatCode="[$-409]d\-mmm;@"/>
    <numFmt numFmtId="184" formatCode="_(* #,##0.0_);_(* \(#,##0.0\);_(* &quot;-&quot;?_);_(@_)"/>
    <numFmt numFmtId="185" formatCode="_(* #,##0.00000_);_(* \(#,##0.00000\);_(* &quot;-&quot;??_);_(@_)"/>
    <numFmt numFmtId="186" formatCode="_(* #,##0.0_);_(* \(#,##0.0\);_(* &quot;-&quot;_);_(@_)"/>
    <numFmt numFmtId="187" formatCode="_(* #,##0.00_);_(* \(#,##0.00\);_(* &quot;-&quot;_);_(@_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2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2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5" fontId="7" fillId="0" borderId="0" xfId="42" applyNumberFormat="1" applyFont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0" xfId="42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5" fontId="7" fillId="0" borderId="11" xfId="42" applyNumberFormat="1" applyFont="1" applyFill="1" applyBorder="1" applyAlignment="1">
      <alignment/>
    </xf>
    <xf numFmtId="165" fontId="7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83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42" applyNumberFormat="1" applyFont="1" applyBorder="1" applyAlignment="1">
      <alignment vertical="center"/>
    </xf>
    <xf numFmtId="0" fontId="13" fillId="0" borderId="0" xfId="0" applyFont="1" applyAlignment="1">
      <alignment/>
    </xf>
    <xf numFmtId="165" fontId="7" fillId="0" borderId="0" xfId="42" applyNumberFormat="1" applyFont="1" applyBorder="1" applyAlignment="1">
      <alignment horizontal="center" vertical="center" wrapText="1"/>
    </xf>
    <xf numFmtId="165" fontId="7" fillId="0" borderId="10" xfId="42" applyNumberFormat="1" applyFont="1" applyBorder="1" applyAlignment="1">
      <alignment horizontal="center" vertical="center" wrapText="1"/>
    </xf>
    <xf numFmtId="165" fontId="7" fillId="0" borderId="12" xfId="42" applyNumberFormat="1" applyFont="1" applyBorder="1" applyAlignment="1">
      <alignment horizontal="center" vertical="center" wrapText="1"/>
    </xf>
    <xf numFmtId="165" fontId="7" fillId="0" borderId="0" xfId="42" applyNumberFormat="1" applyFont="1" applyAlignment="1">
      <alignment vertical="center"/>
    </xf>
    <xf numFmtId="43" fontId="7" fillId="0" borderId="0" xfId="42" applyFont="1" applyAlignment="1">
      <alignment/>
    </xf>
    <xf numFmtId="43" fontId="7" fillId="0" borderId="0" xfId="42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7" fillId="0" borderId="0" xfId="42" applyNumberFormat="1" applyFont="1" applyFill="1" applyAlignment="1">
      <alignment horizontal="center"/>
    </xf>
    <xf numFmtId="165" fontId="7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43" fontId="7" fillId="0" borderId="0" xfId="42" applyFont="1" applyFill="1" applyAlignment="1">
      <alignment vertical="center" wrapText="1"/>
    </xf>
    <xf numFmtId="43" fontId="7" fillId="0" borderId="0" xfId="42" applyFont="1" applyFill="1" applyAlignment="1">
      <alignment/>
    </xf>
    <xf numFmtId="165" fontId="7" fillId="0" borderId="10" xfId="42" applyNumberFormat="1" applyFont="1" applyFill="1" applyBorder="1" applyAlignment="1">
      <alignment horizontal="center"/>
    </xf>
    <xf numFmtId="165" fontId="7" fillId="0" borderId="0" xfId="42" applyNumberFormat="1" applyFont="1" applyFill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2" xfId="42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83" fontId="7" fillId="0" borderId="0" xfId="0" applyNumberFormat="1" applyFont="1" applyFill="1" applyAlignment="1" quotePrefix="1">
      <alignment horizontal="center"/>
    </xf>
    <xf numFmtId="16" fontId="7" fillId="0" borderId="0" xfId="0" applyNumberFormat="1" applyFont="1" applyFill="1" applyAlignment="1" quotePrefix="1">
      <alignment horizontal="center"/>
    </xf>
    <xf numFmtId="16" fontId="7" fillId="0" borderId="0" xfId="0" applyNumberFormat="1" applyFont="1" applyFill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165" fontId="7" fillId="0" borderId="0" xfId="42" applyNumberFormat="1" applyFont="1" applyFill="1" applyAlignment="1">
      <alignment vertical="center" wrapText="1"/>
    </xf>
    <xf numFmtId="41" fontId="7" fillId="0" borderId="0" xfId="0" applyNumberFormat="1" applyFont="1" applyFill="1" applyAlignment="1">
      <alignment/>
    </xf>
    <xf numFmtId="165" fontId="7" fillId="0" borderId="0" xfId="42" applyNumberFormat="1" applyFont="1" applyFill="1" applyBorder="1" applyAlignment="1">
      <alignment horizontal="center"/>
    </xf>
    <xf numFmtId="165" fontId="7" fillId="0" borderId="12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5" fontId="7" fillId="0" borderId="0" xfId="42" applyNumberFormat="1" applyFont="1" applyFill="1" applyAlignment="1" quotePrefix="1">
      <alignment vertical="center" wrapText="1"/>
    </xf>
    <xf numFmtId="43" fontId="7" fillId="0" borderId="13" xfId="42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Alignment="1" quotePrefix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5" fontId="4" fillId="0" borderId="12" xfId="42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6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7" fillId="0" borderId="14" xfId="42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165" fontId="0" fillId="0" borderId="0" xfId="42" applyNumberFormat="1" applyFont="1" applyBorder="1" applyAlignment="1">
      <alignment vertical="center"/>
    </xf>
    <xf numFmtId="165" fontId="0" fillId="0" borderId="0" xfId="42" applyNumberFormat="1" applyFont="1" applyAlignment="1">
      <alignment vertical="center"/>
    </xf>
    <xf numFmtId="165" fontId="0" fillId="0" borderId="10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114300</xdr:rowOff>
    </xdr:from>
    <xdr:to>
      <xdr:col>3</xdr:col>
      <xdr:colOff>295275</xdr:colOff>
      <xdr:row>5</xdr:row>
      <xdr:rowOff>114300</xdr:rowOff>
    </xdr:to>
    <xdr:sp>
      <xdr:nvSpPr>
        <xdr:cNvPr id="1" name="Line 5"/>
        <xdr:cNvSpPr>
          <a:spLocks/>
        </xdr:cNvSpPr>
      </xdr:nvSpPr>
      <xdr:spPr>
        <a:xfrm>
          <a:off x="2552700" y="1343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5</xdr:row>
      <xdr:rowOff>104775</xdr:rowOff>
    </xdr:from>
    <xdr:to>
      <xdr:col>11</xdr:col>
      <xdr:colOff>695325</xdr:colOff>
      <xdr:row>5</xdr:row>
      <xdr:rowOff>104775</xdr:rowOff>
    </xdr:to>
    <xdr:sp>
      <xdr:nvSpPr>
        <xdr:cNvPr id="2" name="Line 7"/>
        <xdr:cNvSpPr>
          <a:spLocks/>
        </xdr:cNvSpPr>
      </xdr:nvSpPr>
      <xdr:spPr>
        <a:xfrm>
          <a:off x="6762750" y="13335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6</xdr:row>
      <xdr:rowOff>104775</xdr:rowOff>
    </xdr:from>
    <xdr:to>
      <xdr:col>3</xdr:col>
      <xdr:colOff>247650</xdr:colOff>
      <xdr:row>6</xdr:row>
      <xdr:rowOff>104775</xdr:rowOff>
    </xdr:to>
    <xdr:sp>
      <xdr:nvSpPr>
        <xdr:cNvPr id="3" name="Line 12"/>
        <xdr:cNvSpPr>
          <a:spLocks/>
        </xdr:cNvSpPr>
      </xdr:nvSpPr>
      <xdr:spPr>
        <a:xfrm>
          <a:off x="2628900" y="1524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104775</xdr:rowOff>
    </xdr:from>
    <xdr:to>
      <xdr:col>7</xdr:col>
      <xdr:colOff>800100</xdr:colOff>
      <xdr:row>6</xdr:row>
      <xdr:rowOff>104775</xdr:rowOff>
    </xdr:to>
    <xdr:sp>
      <xdr:nvSpPr>
        <xdr:cNvPr id="4" name="Line 14"/>
        <xdr:cNvSpPr>
          <a:spLocks/>
        </xdr:cNvSpPr>
      </xdr:nvSpPr>
      <xdr:spPr>
        <a:xfrm>
          <a:off x="4905375" y="1524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H47"/>
  <sheetViews>
    <sheetView tabSelected="1" zoomScalePageLayoutView="0" workbookViewId="0" topLeftCell="A4">
      <pane xSplit="1" ySplit="8" topLeftCell="B18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K45" sqref="K45"/>
    </sheetView>
  </sheetViews>
  <sheetFormatPr defaultColWidth="31.8515625" defaultRowHeight="12.75"/>
  <cols>
    <col min="1" max="1" width="40.57421875" style="42" customWidth="1"/>
    <col min="2" max="2" width="14.7109375" style="42" customWidth="1"/>
    <col min="3" max="3" width="1.7109375" style="42" customWidth="1"/>
    <col min="4" max="4" width="14.7109375" style="42" customWidth="1"/>
    <col min="5" max="5" width="1.7109375" style="42" customWidth="1"/>
    <col min="6" max="6" width="13.7109375" style="42" customWidth="1"/>
    <col min="7" max="7" width="1.7109375" style="42" customWidth="1"/>
    <col min="8" max="8" width="13.7109375" style="42" customWidth="1"/>
    <col min="9" max="9" width="7.28125" style="42" customWidth="1"/>
    <col min="10" max="10" width="14.00390625" style="42" customWidth="1"/>
    <col min="11" max="16384" width="31.8515625" style="42" customWidth="1"/>
  </cols>
  <sheetData>
    <row r="1" ht="17.25" customHeight="1"/>
    <row r="2" ht="17.25" customHeight="1"/>
    <row r="3" ht="17.25" customHeight="1"/>
    <row r="4" ht="17.25" customHeight="1">
      <c r="A4" s="50" t="s">
        <v>99</v>
      </c>
    </row>
    <row r="5" ht="17.25" customHeight="1">
      <c r="A5" s="51" t="s">
        <v>102</v>
      </c>
    </row>
    <row r="6" ht="17.25" customHeight="1">
      <c r="A6" s="50" t="s">
        <v>113</v>
      </c>
    </row>
    <row r="7" ht="17.25" customHeight="1"/>
    <row r="8" spans="2:8" ht="17.25" customHeight="1">
      <c r="B8" s="52">
        <v>2011</v>
      </c>
      <c r="C8" s="52"/>
      <c r="D8" s="52">
        <v>2010</v>
      </c>
      <c r="E8" s="52"/>
      <c r="F8" s="52">
        <f>B8</f>
        <v>2011</v>
      </c>
      <c r="G8" s="52"/>
      <c r="H8" s="52">
        <f>D8</f>
        <v>2010</v>
      </c>
    </row>
    <row r="9" spans="2:8" ht="17.25" customHeight="1">
      <c r="B9" s="52" t="s">
        <v>5</v>
      </c>
      <c r="C9" s="52"/>
      <c r="D9" s="52" t="s">
        <v>8</v>
      </c>
      <c r="E9" s="52"/>
      <c r="F9" s="52" t="s">
        <v>115</v>
      </c>
      <c r="G9" s="52"/>
      <c r="H9" s="52" t="s">
        <v>115</v>
      </c>
    </row>
    <row r="10" spans="2:8" ht="17.25" customHeight="1">
      <c r="B10" s="52" t="s">
        <v>9</v>
      </c>
      <c r="C10" s="52"/>
      <c r="D10" s="52" t="s">
        <v>10</v>
      </c>
      <c r="E10" s="52"/>
      <c r="F10" s="52" t="s">
        <v>6</v>
      </c>
      <c r="G10" s="52"/>
      <c r="H10" s="52" t="s">
        <v>6</v>
      </c>
    </row>
    <row r="11" spans="2:8" ht="17.25" customHeight="1">
      <c r="B11" s="53" t="s">
        <v>114</v>
      </c>
      <c r="C11" s="54"/>
      <c r="D11" s="54" t="s">
        <v>114</v>
      </c>
      <c r="E11" s="54"/>
      <c r="F11" s="55" t="s">
        <v>7</v>
      </c>
      <c r="G11" s="54"/>
      <c r="H11" s="55" t="s">
        <v>7</v>
      </c>
    </row>
    <row r="12" spans="2:8" ht="17.25" customHeight="1">
      <c r="B12" s="56" t="s">
        <v>11</v>
      </c>
      <c r="C12" s="57"/>
      <c r="D12" s="56" t="s">
        <v>11</v>
      </c>
      <c r="E12" s="57"/>
      <c r="F12" s="56" t="s">
        <v>11</v>
      </c>
      <c r="G12" s="57"/>
      <c r="H12" s="56" t="s">
        <v>11</v>
      </c>
    </row>
    <row r="13" spans="2:8" ht="17.25" customHeight="1">
      <c r="B13" s="55"/>
      <c r="C13" s="55"/>
      <c r="D13" s="55"/>
      <c r="E13" s="55"/>
      <c r="F13" s="55"/>
      <c r="G13" s="55"/>
      <c r="H13" s="55"/>
    </row>
    <row r="14" ht="17.25" customHeight="1">
      <c r="A14" s="50" t="s">
        <v>90</v>
      </c>
    </row>
    <row r="15" spans="1:8" ht="17.25" customHeight="1">
      <c r="A15" s="42" t="s">
        <v>1</v>
      </c>
      <c r="B15" s="46">
        <v>98227</v>
      </c>
      <c r="C15" s="46"/>
      <c r="D15" s="46">
        <v>86238.47611522014</v>
      </c>
      <c r="E15" s="46"/>
      <c r="F15" s="46">
        <v>188981</v>
      </c>
      <c r="G15" s="46"/>
      <c r="H15" s="46">
        <v>176047.47611522014</v>
      </c>
    </row>
    <row r="16" spans="1:8" ht="17.25" customHeight="1">
      <c r="A16" s="42" t="s">
        <v>76</v>
      </c>
      <c r="B16" s="46">
        <v>-74322</v>
      </c>
      <c r="C16" s="46"/>
      <c r="D16" s="46">
        <v>-71353.5734814087</v>
      </c>
      <c r="E16" s="46"/>
      <c r="F16" s="46">
        <v>-147630</v>
      </c>
      <c r="G16" s="46"/>
      <c r="H16" s="46">
        <v>-146856.5734814087</v>
      </c>
    </row>
    <row r="17" spans="2:8" ht="17.25" customHeight="1">
      <c r="B17" s="47"/>
      <c r="C17" s="47"/>
      <c r="D17" s="47"/>
      <c r="E17" s="47"/>
      <c r="F17" s="47"/>
      <c r="G17" s="47"/>
      <c r="H17" s="47"/>
    </row>
    <row r="18" spans="1:8" ht="17.25" customHeight="1">
      <c r="A18" s="50" t="s">
        <v>77</v>
      </c>
      <c r="B18" s="46">
        <f>SUM(B15:B17)</f>
        <v>23905</v>
      </c>
      <c r="C18" s="46"/>
      <c r="D18" s="46">
        <f>SUM(D15:D17)-0.5</f>
        <v>14884.402633811434</v>
      </c>
      <c r="E18" s="46"/>
      <c r="F18" s="46">
        <f>SUM(F15:F17)</f>
        <v>41351</v>
      </c>
      <c r="G18" s="46"/>
      <c r="H18" s="46">
        <f>SUM(H15:H17)-0.5</f>
        <v>29190.402633811434</v>
      </c>
    </row>
    <row r="19" spans="1:8" ht="17.25" customHeight="1">
      <c r="A19" s="42" t="s">
        <v>78</v>
      </c>
      <c r="B19" s="46">
        <v>2202</v>
      </c>
      <c r="C19" s="46"/>
      <c r="D19" s="46">
        <v>1264.4104145594501</v>
      </c>
      <c r="E19" s="46"/>
      <c r="F19" s="41">
        <v>3588</v>
      </c>
      <c r="G19" s="46"/>
      <c r="H19" s="41">
        <v>2095.41041455945</v>
      </c>
    </row>
    <row r="20" spans="1:8" ht="17.25" customHeight="1">
      <c r="A20" s="42" t="s">
        <v>79</v>
      </c>
      <c r="B20" s="46">
        <v>-3532</v>
      </c>
      <c r="C20" s="46"/>
      <c r="D20" s="46">
        <v>-3764.4917643260605</v>
      </c>
      <c r="E20" s="41"/>
      <c r="F20" s="41">
        <v>-7085</v>
      </c>
      <c r="G20" s="41"/>
      <c r="H20" s="41">
        <v>-6696.491764326061</v>
      </c>
    </row>
    <row r="21" spans="1:8" ht="17.25" customHeight="1">
      <c r="A21" s="42" t="s">
        <v>80</v>
      </c>
      <c r="B21" s="46">
        <v>-5824</v>
      </c>
      <c r="C21" s="46"/>
      <c r="D21" s="46">
        <v>-6132.781226344456</v>
      </c>
      <c r="E21" s="46"/>
      <c r="F21" s="41">
        <v>-11199</v>
      </c>
      <c r="G21" s="46"/>
      <c r="H21" s="41">
        <v>-11484.781226344456</v>
      </c>
    </row>
    <row r="22" spans="1:8" ht="17.25" customHeight="1">
      <c r="A22" s="42" t="s">
        <v>81</v>
      </c>
      <c r="B22" s="46">
        <v>-2528</v>
      </c>
      <c r="C22" s="46"/>
      <c r="D22" s="46">
        <v>-211.34735952386006</v>
      </c>
      <c r="E22" s="46"/>
      <c r="F22" s="41">
        <v>-5954</v>
      </c>
      <c r="G22" s="46"/>
      <c r="H22" s="41">
        <v>-954.3473595238601</v>
      </c>
    </row>
    <row r="23" spans="2:8" ht="17.25" customHeight="1">
      <c r="B23" s="45"/>
      <c r="C23" s="46"/>
      <c r="D23" s="45"/>
      <c r="E23" s="46"/>
      <c r="F23" s="45"/>
      <c r="G23" s="46"/>
      <c r="H23" s="45"/>
    </row>
    <row r="24" spans="1:8" ht="17.25" customHeight="1">
      <c r="A24" s="59" t="s">
        <v>82</v>
      </c>
      <c r="B24" s="60">
        <f>SUM(B18:B23)</f>
        <v>14223</v>
      </c>
      <c r="C24" s="46"/>
      <c r="D24" s="60">
        <f>SUM(D18:D23)</f>
        <v>6040.192698176509</v>
      </c>
      <c r="E24" s="46"/>
      <c r="F24" s="60">
        <f>SUM(F18:F23)</f>
        <v>20701</v>
      </c>
      <c r="G24" s="46"/>
      <c r="H24" s="60">
        <f>SUM(H18:H23)</f>
        <v>12150.19269817651</v>
      </c>
    </row>
    <row r="25" spans="1:8" ht="17.25" customHeight="1">
      <c r="A25" s="42" t="s">
        <v>83</v>
      </c>
      <c r="B25" s="46">
        <v>286</v>
      </c>
      <c r="C25" s="46"/>
      <c r="D25" s="46">
        <v>142.55381158869875</v>
      </c>
      <c r="E25" s="46"/>
      <c r="F25" s="41">
        <v>496</v>
      </c>
      <c r="G25" s="46"/>
      <c r="H25" s="41">
        <v>273.55381158869875</v>
      </c>
    </row>
    <row r="26" spans="1:8" ht="17.25" customHeight="1">
      <c r="A26" s="42" t="s">
        <v>18</v>
      </c>
      <c r="B26" s="46">
        <v>-1732</v>
      </c>
      <c r="C26" s="46"/>
      <c r="D26" s="46">
        <v>-1955.0170877337641</v>
      </c>
      <c r="E26" s="46"/>
      <c r="F26" s="41">
        <v>-3484</v>
      </c>
      <c r="G26" s="46"/>
      <c r="H26" s="41">
        <v>-3832.017087733764</v>
      </c>
    </row>
    <row r="27" spans="2:8" ht="17.25" customHeight="1">
      <c r="B27" s="47"/>
      <c r="C27" s="46"/>
      <c r="D27" s="47"/>
      <c r="E27" s="46"/>
      <c r="F27" s="47"/>
      <c r="G27" s="46"/>
      <c r="H27" s="47"/>
    </row>
    <row r="28" spans="1:8" ht="17.25" customHeight="1">
      <c r="A28" s="50" t="s">
        <v>84</v>
      </c>
      <c r="B28" s="61">
        <f>SUM(B24:B27)</f>
        <v>12777</v>
      </c>
      <c r="C28" s="41"/>
      <c r="D28" s="61">
        <f>SUM(D24:D27)</f>
        <v>4227.729422031443</v>
      </c>
      <c r="E28" s="41"/>
      <c r="F28" s="61">
        <f>SUM(F24:F27)</f>
        <v>17713</v>
      </c>
      <c r="G28" s="41"/>
      <c r="H28" s="61">
        <f>SUM(H24:H27)</f>
        <v>8591.729422031445</v>
      </c>
    </row>
    <row r="29" spans="2:8" ht="17.25" customHeight="1">
      <c r="B29" s="61"/>
      <c r="C29" s="46"/>
      <c r="D29" s="61"/>
      <c r="E29" s="46"/>
      <c r="F29" s="61"/>
      <c r="G29" s="46"/>
      <c r="H29" s="61"/>
    </row>
    <row r="30" spans="1:8" ht="17.25" customHeight="1">
      <c r="A30" s="42" t="s">
        <v>85</v>
      </c>
      <c r="B30" s="46">
        <v>541</v>
      </c>
      <c r="C30" s="46"/>
      <c r="D30" s="46">
        <v>433.7407590000025</v>
      </c>
      <c r="E30" s="46"/>
      <c r="F30" s="60">
        <v>1110</v>
      </c>
      <c r="G30" s="46"/>
      <c r="H30" s="60">
        <v>739.7407590000025</v>
      </c>
    </row>
    <row r="31" spans="2:8" ht="17.25" customHeight="1">
      <c r="B31" s="47"/>
      <c r="C31" s="46"/>
      <c r="D31" s="47"/>
      <c r="E31" s="46"/>
      <c r="F31" s="47"/>
      <c r="G31" s="46"/>
      <c r="H31" s="47"/>
    </row>
    <row r="32" spans="1:8" ht="17.25" customHeight="1">
      <c r="A32" s="50" t="s">
        <v>38</v>
      </c>
      <c r="B32" s="61">
        <f>SUM(B28:B31)</f>
        <v>13318</v>
      </c>
      <c r="C32" s="41"/>
      <c r="D32" s="61">
        <f>SUM(D28:D31)+0.2</f>
        <v>4661.670181031445</v>
      </c>
      <c r="E32" s="41"/>
      <c r="F32" s="61">
        <f>SUM(F28:F31)</f>
        <v>18823</v>
      </c>
      <c r="G32" s="41"/>
      <c r="H32" s="61">
        <f>SUM(H28:H31)+0.3</f>
        <v>9331.770181031447</v>
      </c>
    </row>
    <row r="33" spans="1:8" ht="17.25" customHeight="1">
      <c r="A33" s="42" t="s">
        <v>86</v>
      </c>
      <c r="B33" s="46">
        <v>-2611</v>
      </c>
      <c r="C33" s="46"/>
      <c r="D33" s="46">
        <v>-620.6162978311195</v>
      </c>
      <c r="E33" s="46"/>
      <c r="F33" s="41">
        <v>-4116</v>
      </c>
      <c r="G33" s="46"/>
      <c r="H33" s="41">
        <v>-2031.6162978311195</v>
      </c>
    </row>
    <row r="34" spans="2:8" ht="17.25" customHeight="1">
      <c r="B34" s="45"/>
      <c r="C34" s="46"/>
      <c r="D34" s="45"/>
      <c r="E34" s="46"/>
      <c r="F34" s="45"/>
      <c r="G34" s="46"/>
      <c r="H34" s="45"/>
    </row>
    <row r="35" spans="1:8" ht="17.25" customHeight="1" thickBot="1">
      <c r="A35" s="50" t="s">
        <v>92</v>
      </c>
      <c r="B35" s="49">
        <f>SUM(B32:B34)</f>
        <v>10707</v>
      </c>
      <c r="C35" s="46"/>
      <c r="D35" s="49">
        <f>SUM(D32:D34)</f>
        <v>4041.053883200326</v>
      </c>
      <c r="E35" s="46"/>
      <c r="F35" s="49">
        <f>SUM(F32:F34)</f>
        <v>14707</v>
      </c>
      <c r="G35" s="46"/>
      <c r="H35" s="49">
        <f>SUM(H32:H34)</f>
        <v>7300.153883200327</v>
      </c>
    </row>
    <row r="36" spans="2:8" ht="17.25" customHeight="1" thickTop="1">
      <c r="B36" s="62"/>
      <c r="C36" s="46"/>
      <c r="D36" s="62"/>
      <c r="E36" s="46"/>
      <c r="F36" s="62"/>
      <c r="G36" s="46"/>
      <c r="H36" s="62"/>
    </row>
    <row r="37" spans="1:8" ht="17.25" customHeight="1">
      <c r="A37" s="50" t="s">
        <v>94</v>
      </c>
      <c r="B37" s="46"/>
      <c r="D37" s="46"/>
      <c r="F37" s="46"/>
      <c r="H37" s="46"/>
    </row>
    <row r="38" spans="1:8" ht="17.25" customHeight="1">
      <c r="A38" s="42" t="s">
        <v>88</v>
      </c>
      <c r="B38" s="46">
        <v>7971</v>
      </c>
      <c r="D38" s="46">
        <v>3482.0951532003255</v>
      </c>
      <c r="F38" s="46">
        <f>F35-F39</f>
        <v>10648</v>
      </c>
      <c r="H38" s="46">
        <f>H35-H39</f>
        <v>5559.195153200327</v>
      </c>
    </row>
    <row r="39" spans="1:8" ht="17.25" customHeight="1">
      <c r="A39" s="42" t="s">
        <v>125</v>
      </c>
      <c r="B39" s="46">
        <v>2736</v>
      </c>
      <c r="D39" s="46">
        <v>558.9587300000001</v>
      </c>
      <c r="F39" s="60">
        <v>4059</v>
      </c>
      <c r="H39" s="46">
        <v>1740.95873</v>
      </c>
    </row>
    <row r="40" spans="2:8" ht="17.25" customHeight="1">
      <c r="B40" s="47"/>
      <c r="D40" s="47"/>
      <c r="F40" s="47"/>
      <c r="H40" s="47"/>
    </row>
    <row r="41" spans="1:8" ht="17.25" customHeight="1" thickBot="1">
      <c r="A41" s="50" t="s">
        <v>92</v>
      </c>
      <c r="B41" s="63">
        <f>SUM(B38:B39)</f>
        <v>10707</v>
      </c>
      <c r="D41" s="63">
        <f>SUM(D38:D39)</f>
        <v>4041.053883200326</v>
      </c>
      <c r="F41" s="63">
        <f>SUM(F38:F39)</f>
        <v>14707</v>
      </c>
      <c r="H41" s="63">
        <f>SUM(H38:H39)</f>
        <v>7300.153883200327</v>
      </c>
    </row>
    <row r="42" spans="2:8" ht="17.25" customHeight="1" thickTop="1">
      <c r="B42" s="62"/>
      <c r="C42" s="41"/>
      <c r="D42" s="62"/>
      <c r="E42" s="41"/>
      <c r="F42" s="62"/>
      <c r="G42" s="41"/>
      <c r="H42" s="62"/>
    </row>
    <row r="43" spans="1:8" ht="17.25" customHeight="1">
      <c r="A43" s="59" t="s">
        <v>95</v>
      </c>
      <c r="B43" s="64"/>
      <c r="D43" s="64"/>
      <c r="F43" s="64"/>
      <c r="H43" s="64"/>
    </row>
    <row r="44" spans="1:8" ht="17.25" customHeight="1" thickBot="1">
      <c r="A44" s="66" t="s">
        <v>96</v>
      </c>
      <c r="B44" s="67">
        <v>8.260531633763406</v>
      </c>
      <c r="C44" s="68"/>
      <c r="D44" s="67">
        <v>5.0520060256805595</v>
      </c>
      <c r="E44" s="68"/>
      <c r="F44" s="67">
        <v>11.03476864086222</v>
      </c>
      <c r="G44" s="68"/>
      <c r="H44" s="67">
        <v>8.065571495394018</v>
      </c>
    </row>
    <row r="45" spans="1:8" ht="17.25" customHeight="1" thickTop="1">
      <c r="A45" s="69"/>
      <c r="B45" s="43"/>
      <c r="C45" s="44"/>
      <c r="D45" s="43"/>
      <c r="E45" s="44"/>
      <c r="F45" s="43"/>
      <c r="G45" s="44"/>
      <c r="H45" s="43"/>
    </row>
    <row r="46" ht="17.25" customHeight="1">
      <c r="A46" s="70"/>
    </row>
    <row r="47" spans="1:8" s="69" customFormat="1" ht="33.75" customHeight="1">
      <c r="A47" s="105" t="s">
        <v>108</v>
      </c>
      <c r="B47" s="106"/>
      <c r="C47" s="106"/>
      <c r="D47" s="106"/>
      <c r="E47" s="106"/>
      <c r="F47" s="106"/>
      <c r="G47" s="106"/>
      <c r="H47" s="106"/>
    </row>
    <row r="48" s="71" customFormat="1" ht="14.25"/>
    <row r="49" s="71" customFormat="1" ht="14.25"/>
    <row r="50" s="71" customFormat="1" ht="14.25"/>
    <row r="51" s="71" customFormat="1" ht="14.25"/>
    <row r="52" s="71" customFormat="1" ht="14.25"/>
    <row r="53" s="71" customFormat="1" ht="14.25"/>
    <row r="54" s="71" customFormat="1" ht="14.25"/>
    <row r="55" s="71" customFormat="1" ht="14.25"/>
    <row r="56" s="71" customFormat="1" ht="14.25"/>
    <row r="57" s="71" customFormat="1" ht="14.25"/>
    <row r="58" s="71" customFormat="1" ht="14.25"/>
    <row r="59" s="71" customFormat="1" ht="14.25"/>
    <row r="60" s="71" customFormat="1" ht="14.25"/>
    <row r="61" s="71" customFormat="1" ht="14.25"/>
    <row r="62" s="71" customFormat="1" ht="14.25"/>
    <row r="63" s="71" customFormat="1" ht="14.25"/>
    <row r="64" s="71" customFormat="1" ht="14.25"/>
    <row r="65" s="71" customFormat="1" ht="14.25"/>
    <row r="66" s="71" customFormat="1" ht="14.25"/>
    <row r="67" s="71" customFormat="1" ht="14.25"/>
    <row r="68" s="71" customFormat="1" ht="14.25"/>
    <row r="69" s="71" customFormat="1" ht="14.25"/>
    <row r="70" s="71" customFormat="1" ht="14.25"/>
    <row r="71" s="71" customFormat="1" ht="14.25"/>
    <row r="72" s="71" customFormat="1" ht="14.25"/>
    <row r="73" s="71" customFormat="1" ht="14.25"/>
    <row r="74" s="71" customFormat="1" ht="14.25"/>
    <row r="75" s="71" customFormat="1" ht="14.25"/>
    <row r="76" s="71" customFormat="1" ht="14.25"/>
    <row r="77" s="71" customFormat="1" ht="14.25"/>
    <row r="78" s="71" customFormat="1" ht="14.25"/>
    <row r="79" s="71" customFormat="1" ht="14.25"/>
    <row r="80" s="71" customFormat="1" ht="14.25"/>
    <row r="81" s="71" customFormat="1" ht="14.25"/>
    <row r="82" s="71" customFormat="1" ht="14.25"/>
    <row r="83" s="71" customFormat="1" ht="14.25"/>
    <row r="84" s="71" customFormat="1" ht="14.25"/>
    <row r="85" s="71" customFormat="1" ht="14.25"/>
    <row r="86" s="71" customFormat="1" ht="14.25"/>
    <row r="87" s="71" customFormat="1" ht="14.25"/>
    <row r="88" s="71" customFormat="1" ht="14.25"/>
    <row r="89" s="71" customFormat="1" ht="14.25"/>
    <row r="90" s="71" customFormat="1" ht="14.25"/>
    <row r="91" s="71" customFormat="1" ht="14.25"/>
    <row r="92" s="71" customFormat="1" ht="14.25"/>
    <row r="93" s="71" customFormat="1" ht="14.25"/>
    <row r="94" s="71" customFormat="1" ht="14.25"/>
    <row r="95" s="71" customFormat="1" ht="14.25"/>
    <row r="96" s="71" customFormat="1" ht="14.25"/>
    <row r="97" s="71" customFormat="1" ht="14.25"/>
    <row r="98" s="71" customFormat="1" ht="14.25"/>
    <row r="99" s="71" customFormat="1" ht="14.25"/>
    <row r="100" s="71" customFormat="1" ht="14.25"/>
    <row r="101" s="71" customFormat="1" ht="14.25"/>
    <row r="102" s="71" customFormat="1" ht="14.25"/>
    <row r="103" s="71" customFormat="1" ht="14.25"/>
    <row r="104" s="71" customFormat="1" ht="14.25"/>
    <row r="105" s="71" customFormat="1" ht="14.25"/>
    <row r="106" s="71" customFormat="1" ht="14.25"/>
    <row r="107" s="71" customFormat="1" ht="14.25"/>
    <row r="108" s="71" customFormat="1" ht="14.25"/>
    <row r="109" s="71" customFormat="1" ht="14.25"/>
    <row r="110" s="71" customFormat="1" ht="14.25"/>
    <row r="111" s="71" customFormat="1" ht="14.25"/>
    <row r="112" s="71" customFormat="1" ht="14.25"/>
    <row r="113" s="71" customFormat="1" ht="14.25"/>
    <row r="114" s="71" customFormat="1" ht="14.25"/>
    <row r="115" s="71" customFormat="1" ht="14.25"/>
    <row r="116" s="71" customFormat="1" ht="14.25"/>
    <row r="117" s="71" customFormat="1" ht="14.25"/>
    <row r="118" s="71" customFormat="1" ht="14.25"/>
    <row r="119" s="71" customFormat="1" ht="14.25"/>
    <row r="120" s="71" customFormat="1" ht="14.25"/>
    <row r="121" s="71" customFormat="1" ht="14.25"/>
    <row r="122" s="71" customFormat="1" ht="14.25"/>
    <row r="123" s="71" customFormat="1" ht="14.25"/>
    <row r="124" s="71" customFormat="1" ht="14.25"/>
    <row r="125" s="71" customFormat="1" ht="14.25"/>
    <row r="126" s="71" customFormat="1" ht="14.25"/>
    <row r="127" s="71" customFormat="1" ht="14.25"/>
    <row r="128" s="71" customFormat="1" ht="14.25"/>
    <row r="129" s="71" customFormat="1" ht="14.25"/>
    <row r="130" s="71" customFormat="1" ht="14.25"/>
    <row r="131" s="71" customFormat="1" ht="14.25"/>
    <row r="132" s="71" customFormat="1" ht="14.25"/>
    <row r="133" s="71" customFormat="1" ht="14.25"/>
    <row r="134" s="71" customFormat="1" ht="14.25"/>
    <row r="135" s="71" customFormat="1" ht="14.25"/>
    <row r="136" s="71" customFormat="1" ht="14.25"/>
    <row r="137" s="71" customFormat="1" ht="14.25"/>
    <row r="138" s="71" customFormat="1" ht="14.25"/>
    <row r="139" s="71" customFormat="1" ht="14.25"/>
    <row r="140" s="71" customFormat="1" ht="14.25"/>
    <row r="141" s="71" customFormat="1" ht="14.25"/>
    <row r="142" s="71" customFormat="1" ht="14.25"/>
    <row r="143" s="71" customFormat="1" ht="14.25"/>
    <row r="144" s="71" customFormat="1" ht="14.25"/>
    <row r="145" s="71" customFormat="1" ht="14.25"/>
    <row r="146" s="71" customFormat="1" ht="14.25"/>
    <row r="147" s="71" customFormat="1" ht="14.25"/>
  </sheetData>
  <sheetProtection/>
  <mergeCells count="1">
    <mergeCell ref="A47:H47"/>
  </mergeCells>
  <printOptions/>
  <pageMargins left="0.5" right="0" top="0.75" bottom="0" header="0.75" footer="0"/>
  <pageSetup horizontalDpi="600" verticalDpi="600" orientation="portrait" paperSize="9" scale="8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H32"/>
  <sheetViews>
    <sheetView zoomScalePageLayoutView="0" workbookViewId="0" topLeftCell="A6">
      <pane xSplit="1" ySplit="6" topLeftCell="B12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F31" sqref="F31"/>
    </sheetView>
  </sheetViews>
  <sheetFormatPr defaultColWidth="31.8515625" defaultRowHeight="18" customHeight="1"/>
  <cols>
    <col min="1" max="1" width="60.00390625" style="2" customWidth="1"/>
    <col min="2" max="2" width="14.7109375" style="2" customWidth="1"/>
    <col min="3" max="3" width="1.28515625" style="2" customWidth="1"/>
    <col min="4" max="4" width="14.7109375" style="2" customWidth="1"/>
    <col min="5" max="5" width="1.28515625" style="2" customWidth="1"/>
    <col min="6" max="6" width="14.7109375" style="2" customWidth="1"/>
    <col min="7" max="7" width="1.28515625" style="2" customWidth="1"/>
    <col min="8" max="8" width="14.7109375" style="2" customWidth="1"/>
    <col min="9" max="9" width="7.28125" style="2" customWidth="1"/>
    <col min="10" max="16384" width="31.8515625" style="2" customWidth="1"/>
  </cols>
  <sheetData>
    <row r="4" ht="18" customHeight="1">
      <c r="A4" s="1" t="s">
        <v>99</v>
      </c>
    </row>
    <row r="5" ht="18" customHeight="1">
      <c r="A5" s="23" t="s">
        <v>102</v>
      </c>
    </row>
    <row r="6" ht="18" customHeight="1">
      <c r="A6" s="1" t="str">
        <f>PL!A6</f>
        <v>FOR THE QUARTER ENDED 30 JUNE 2011</v>
      </c>
    </row>
    <row r="8" spans="2:8" ht="18" customHeight="1">
      <c r="B8" s="4">
        <f>PL!B8</f>
        <v>2011</v>
      </c>
      <c r="C8" s="4"/>
      <c r="D8" s="4">
        <f>PL!D8</f>
        <v>2010</v>
      </c>
      <c r="E8" s="4"/>
      <c r="F8" s="4">
        <f>B8</f>
        <v>2011</v>
      </c>
      <c r="G8" s="4"/>
      <c r="H8" s="4">
        <f>D8</f>
        <v>2010</v>
      </c>
    </row>
    <row r="9" spans="2:8" ht="18" customHeight="1">
      <c r="B9" s="4" t="s">
        <v>5</v>
      </c>
      <c r="C9" s="4"/>
      <c r="D9" s="4" t="s">
        <v>8</v>
      </c>
      <c r="E9" s="4"/>
      <c r="F9" s="4" t="s">
        <v>115</v>
      </c>
      <c r="G9" s="4"/>
      <c r="H9" s="4" t="s">
        <v>115</v>
      </c>
    </row>
    <row r="10" spans="2:8" ht="18" customHeight="1">
      <c r="B10" s="4" t="s">
        <v>9</v>
      </c>
      <c r="C10" s="4"/>
      <c r="D10" s="4" t="s">
        <v>10</v>
      </c>
      <c r="E10" s="4"/>
      <c r="F10" s="4" t="s">
        <v>6</v>
      </c>
      <c r="G10" s="4"/>
      <c r="H10" s="4" t="s">
        <v>6</v>
      </c>
    </row>
    <row r="11" spans="2:8" ht="18" customHeight="1">
      <c r="B11" s="24" t="s">
        <v>114</v>
      </c>
      <c r="C11" s="5"/>
      <c r="D11" s="5" t="s">
        <v>114</v>
      </c>
      <c r="E11" s="5"/>
      <c r="F11" s="25" t="s">
        <v>7</v>
      </c>
      <c r="G11" s="5"/>
      <c r="H11" s="25" t="s">
        <v>7</v>
      </c>
    </row>
    <row r="12" spans="2:8" ht="18" customHeight="1">
      <c r="B12" s="26" t="s">
        <v>11</v>
      </c>
      <c r="C12" s="27"/>
      <c r="D12" s="26" t="s">
        <v>11</v>
      </c>
      <c r="E12" s="27"/>
      <c r="F12" s="26" t="s">
        <v>11</v>
      </c>
      <c r="G12" s="27"/>
      <c r="H12" s="26" t="s">
        <v>11</v>
      </c>
    </row>
    <row r="13" spans="2:8" ht="18" customHeight="1">
      <c r="B13" s="25"/>
      <c r="C13" s="25"/>
      <c r="D13" s="25"/>
      <c r="E13" s="25"/>
      <c r="F13" s="25"/>
      <c r="G13" s="25"/>
      <c r="H13" s="25"/>
    </row>
    <row r="14" spans="1:8" ht="18" customHeight="1">
      <c r="A14" s="29"/>
      <c r="B14" s="37"/>
      <c r="C14" s="36"/>
      <c r="D14" s="37"/>
      <c r="E14" s="36"/>
      <c r="F14" s="37"/>
      <c r="G14" s="36"/>
      <c r="H14" s="37"/>
    </row>
    <row r="15" spans="2:8" ht="18" customHeight="1">
      <c r="B15" s="17"/>
      <c r="C15" s="6"/>
      <c r="D15" s="17"/>
      <c r="E15" s="6"/>
      <c r="F15" s="17"/>
      <c r="G15" s="6"/>
      <c r="H15" s="17"/>
    </row>
    <row r="16" spans="1:8" ht="18" customHeight="1">
      <c r="A16" s="1" t="s">
        <v>92</v>
      </c>
      <c r="B16" s="6">
        <v>10707</v>
      </c>
      <c r="C16" s="3"/>
      <c r="D16" s="6">
        <v>4041.053883200326</v>
      </c>
      <c r="E16" s="3"/>
      <c r="F16" s="6">
        <v>14707</v>
      </c>
      <c r="G16" s="3"/>
      <c r="H16" s="6">
        <v>7300.153883200327</v>
      </c>
    </row>
    <row r="17" spans="2:8" ht="18" customHeight="1">
      <c r="B17" s="17"/>
      <c r="C17" s="6"/>
      <c r="D17" s="17"/>
      <c r="E17" s="6"/>
      <c r="F17" s="17"/>
      <c r="G17" s="6"/>
      <c r="H17" s="17"/>
    </row>
    <row r="18" spans="1:8" ht="18" customHeight="1">
      <c r="A18" s="28" t="s">
        <v>87</v>
      </c>
      <c r="B18" s="32"/>
      <c r="C18" s="9"/>
      <c r="D18" s="32"/>
      <c r="E18" s="9"/>
      <c r="F18" s="32"/>
      <c r="G18" s="9"/>
      <c r="H18" s="32"/>
    </row>
    <row r="19" spans="1:8" ht="18" customHeight="1">
      <c r="A19" s="29" t="s">
        <v>104</v>
      </c>
      <c r="B19" s="35">
        <v>3672.135218038221</v>
      </c>
      <c r="C19" s="35"/>
      <c r="D19" s="35">
        <v>-4928.235991298978</v>
      </c>
      <c r="E19" s="30"/>
      <c r="F19" s="6">
        <v>4469.230109285716</v>
      </c>
      <c r="G19" s="30"/>
      <c r="H19" s="32">
        <v>2305.7640087010227</v>
      </c>
    </row>
    <row r="20" spans="1:8" ht="18" customHeight="1">
      <c r="A20" s="29"/>
      <c r="B20" s="35"/>
      <c r="C20" s="35"/>
      <c r="D20" s="35"/>
      <c r="E20" s="30"/>
      <c r="F20" s="6"/>
      <c r="G20" s="30"/>
      <c r="H20" s="32"/>
    </row>
    <row r="21" spans="1:8" ht="18" customHeight="1">
      <c r="A21" s="29"/>
      <c r="B21" s="33"/>
      <c r="C21" s="3"/>
      <c r="D21" s="33"/>
      <c r="E21" s="3"/>
      <c r="F21" s="33"/>
      <c r="G21" s="3"/>
      <c r="H21" s="33"/>
    </row>
    <row r="22" spans="1:8" ht="18" customHeight="1" thickBot="1">
      <c r="A22" s="28" t="s">
        <v>93</v>
      </c>
      <c r="B22" s="34">
        <f>SUM(B16:B21)</f>
        <v>14379.13521803822</v>
      </c>
      <c r="D22" s="34">
        <f>SUM(D16:D21)</f>
        <v>-887.182108098652</v>
      </c>
      <c r="F22" s="34">
        <f>SUM(F16:F21)</f>
        <v>19176.230109285716</v>
      </c>
      <c r="H22" s="34">
        <f>SUM(H16:H21)</f>
        <v>9605.91789190135</v>
      </c>
    </row>
    <row r="23" spans="1:8" ht="18" customHeight="1" thickTop="1">
      <c r="A23" s="29"/>
      <c r="B23" s="32"/>
      <c r="D23" s="32"/>
      <c r="F23" s="32"/>
      <c r="H23" s="32"/>
    </row>
    <row r="24" spans="1:8" ht="18" customHeight="1">
      <c r="A24" s="28" t="s">
        <v>89</v>
      </c>
      <c r="B24" s="8"/>
      <c r="D24" s="8"/>
      <c r="F24" s="8"/>
      <c r="H24" s="8"/>
    </row>
    <row r="25" spans="1:8" ht="18" customHeight="1">
      <c r="A25" s="2" t="s">
        <v>88</v>
      </c>
      <c r="B25" s="46">
        <v>9827.829111340216</v>
      </c>
      <c r="C25" s="42"/>
      <c r="D25" s="46">
        <v>684.7696019013492</v>
      </c>
      <c r="E25" s="42"/>
      <c r="F25" s="46">
        <v>12516.789341565112</v>
      </c>
      <c r="G25" s="42"/>
      <c r="H25" s="46">
        <v>6466.869601901351</v>
      </c>
    </row>
    <row r="26" spans="1:8" ht="18" customHeight="1">
      <c r="A26" s="2" t="s">
        <v>125</v>
      </c>
      <c r="B26" s="46">
        <v>4551.306106698005</v>
      </c>
      <c r="C26" s="42"/>
      <c r="D26" s="46">
        <v>-1571.9517100000012</v>
      </c>
      <c r="E26" s="42"/>
      <c r="F26" s="46">
        <v>6659.4407677206045</v>
      </c>
      <c r="G26" s="42"/>
      <c r="H26" s="46">
        <v>3139.048289999999</v>
      </c>
    </row>
    <row r="27" spans="2:8" ht="18" customHeight="1">
      <c r="B27" s="7"/>
      <c r="D27" s="7"/>
      <c r="F27" s="7"/>
      <c r="H27" s="7"/>
    </row>
    <row r="28" spans="1:8" ht="18" customHeight="1">
      <c r="A28" s="1" t="s">
        <v>92</v>
      </c>
      <c r="B28" s="19">
        <f>SUM(B25:B26)</f>
        <v>14379.13521803822</v>
      </c>
      <c r="D28" s="19">
        <f>SUM(D25:D26)</f>
        <v>-887.182108098652</v>
      </c>
      <c r="F28" s="19">
        <f>SUM(F25:F26)</f>
        <v>19176.230109285716</v>
      </c>
      <c r="H28" s="19">
        <f>SUM(H25:H26)</f>
        <v>9605.91789190135</v>
      </c>
    </row>
    <row r="29" spans="2:8" ht="18" customHeight="1">
      <c r="B29" s="3"/>
      <c r="D29" s="3"/>
      <c r="F29" s="3"/>
      <c r="H29" s="3"/>
    </row>
    <row r="30" spans="2:8" ht="18" customHeight="1">
      <c r="B30" s="3"/>
      <c r="D30" s="3"/>
      <c r="F30" s="3"/>
      <c r="H30" s="3"/>
    </row>
    <row r="31" ht="18" customHeight="1">
      <c r="A31" s="38"/>
    </row>
    <row r="32" spans="1:8" s="39" customFormat="1" ht="33" customHeight="1">
      <c r="A32" s="107" t="s">
        <v>108</v>
      </c>
      <c r="B32" s="108"/>
      <c r="C32" s="108"/>
      <c r="D32" s="108"/>
      <c r="E32" s="108"/>
      <c r="F32" s="108"/>
      <c r="G32" s="108"/>
      <c r="H32" s="108"/>
    </row>
    <row r="33" s="31" customFormat="1" ht="18" customHeight="1"/>
    <row r="34" s="31" customFormat="1" ht="18" customHeight="1"/>
    <row r="35" s="31" customFormat="1" ht="18" customHeight="1"/>
    <row r="36" s="31" customFormat="1" ht="18" customHeight="1"/>
    <row r="37" s="31" customFormat="1" ht="18" customHeight="1"/>
    <row r="38" s="31" customFormat="1" ht="18" customHeight="1"/>
    <row r="39" s="31" customFormat="1" ht="18" customHeight="1"/>
    <row r="40" s="31" customFormat="1" ht="18" customHeight="1"/>
    <row r="41" s="31" customFormat="1" ht="18" customHeight="1"/>
    <row r="42" s="31" customFormat="1" ht="18" customHeight="1"/>
    <row r="43" s="31" customFormat="1" ht="18" customHeight="1"/>
    <row r="44" s="31" customFormat="1" ht="18" customHeight="1"/>
    <row r="45" s="31" customFormat="1" ht="18" customHeight="1"/>
    <row r="46" s="31" customFormat="1" ht="18" customHeight="1"/>
    <row r="47" s="31" customFormat="1" ht="18" customHeight="1"/>
    <row r="48" s="31" customFormat="1" ht="18" customHeight="1"/>
    <row r="49" s="31" customFormat="1" ht="18" customHeight="1"/>
    <row r="50" s="31" customFormat="1" ht="18" customHeight="1"/>
    <row r="51" s="31" customFormat="1" ht="18" customHeight="1"/>
    <row r="52" s="31" customFormat="1" ht="18" customHeight="1"/>
    <row r="53" s="31" customFormat="1" ht="18" customHeight="1"/>
    <row r="54" s="31" customFormat="1" ht="18" customHeight="1"/>
    <row r="55" s="31" customFormat="1" ht="18" customHeight="1"/>
    <row r="56" s="31" customFormat="1" ht="18" customHeight="1"/>
    <row r="57" s="31" customFormat="1" ht="18" customHeight="1"/>
    <row r="58" s="31" customFormat="1" ht="18" customHeight="1"/>
    <row r="59" s="31" customFormat="1" ht="18" customHeight="1"/>
    <row r="60" s="31" customFormat="1" ht="18" customHeight="1"/>
    <row r="61" s="31" customFormat="1" ht="18" customHeight="1"/>
    <row r="62" s="31" customFormat="1" ht="18" customHeight="1"/>
    <row r="63" s="31" customFormat="1" ht="18" customHeight="1"/>
    <row r="64" s="31" customFormat="1" ht="18" customHeight="1"/>
    <row r="65" s="31" customFormat="1" ht="18" customHeight="1"/>
    <row r="66" s="31" customFormat="1" ht="18" customHeight="1"/>
    <row r="67" s="31" customFormat="1" ht="18" customHeight="1"/>
    <row r="68" s="31" customFormat="1" ht="18" customHeight="1"/>
    <row r="69" s="31" customFormat="1" ht="18" customHeight="1"/>
    <row r="70" s="31" customFormat="1" ht="18" customHeight="1"/>
    <row r="71" s="31" customFormat="1" ht="18" customHeight="1"/>
    <row r="72" s="31" customFormat="1" ht="18" customHeight="1"/>
    <row r="73" s="31" customFormat="1" ht="18" customHeight="1"/>
    <row r="74" s="31" customFormat="1" ht="18" customHeight="1"/>
    <row r="75" s="31" customFormat="1" ht="18" customHeight="1"/>
    <row r="76" s="31" customFormat="1" ht="18" customHeight="1"/>
    <row r="77" s="31" customFormat="1" ht="18" customHeight="1"/>
    <row r="78" s="31" customFormat="1" ht="18" customHeight="1"/>
    <row r="79" s="31" customFormat="1" ht="18" customHeight="1"/>
    <row r="80" s="31" customFormat="1" ht="18" customHeight="1"/>
    <row r="81" s="31" customFormat="1" ht="18" customHeight="1"/>
    <row r="82" s="31" customFormat="1" ht="18" customHeight="1"/>
    <row r="83" s="31" customFormat="1" ht="18" customHeight="1"/>
    <row r="84" s="31" customFormat="1" ht="18" customHeight="1"/>
    <row r="85" s="31" customFormat="1" ht="18" customHeight="1"/>
    <row r="86" s="31" customFormat="1" ht="18" customHeight="1"/>
    <row r="87" s="31" customFormat="1" ht="18" customHeight="1"/>
    <row r="88" s="31" customFormat="1" ht="18" customHeight="1"/>
    <row r="89" s="31" customFormat="1" ht="18" customHeight="1"/>
    <row r="90" s="31" customFormat="1" ht="18" customHeight="1"/>
    <row r="91" s="31" customFormat="1" ht="18" customHeight="1"/>
    <row r="92" s="31" customFormat="1" ht="18" customHeight="1"/>
    <row r="93" s="31" customFormat="1" ht="18" customHeight="1"/>
    <row r="94" s="31" customFormat="1" ht="18" customHeight="1"/>
    <row r="95" s="31" customFormat="1" ht="18" customHeight="1"/>
    <row r="96" s="31" customFormat="1" ht="18" customHeight="1"/>
    <row r="97" s="31" customFormat="1" ht="18" customHeight="1"/>
    <row r="98" s="31" customFormat="1" ht="18" customHeight="1"/>
    <row r="99" s="31" customFormat="1" ht="18" customHeight="1"/>
    <row r="100" s="31" customFormat="1" ht="18" customHeight="1"/>
    <row r="101" s="31" customFormat="1" ht="18" customHeight="1"/>
    <row r="102" s="31" customFormat="1" ht="18" customHeight="1"/>
    <row r="103" s="31" customFormat="1" ht="18" customHeight="1"/>
    <row r="104" s="31" customFormat="1" ht="18" customHeight="1"/>
    <row r="105" s="31" customFormat="1" ht="18" customHeight="1"/>
    <row r="106" s="31" customFormat="1" ht="18" customHeight="1"/>
    <row r="107" s="31" customFormat="1" ht="18" customHeight="1"/>
    <row r="108" s="31" customFormat="1" ht="18" customHeight="1"/>
    <row r="109" s="31" customFormat="1" ht="18" customHeight="1"/>
    <row r="110" s="31" customFormat="1" ht="18" customHeight="1"/>
    <row r="111" s="31" customFormat="1" ht="18" customHeight="1"/>
    <row r="112" s="31" customFormat="1" ht="18" customHeight="1"/>
    <row r="113" s="31" customFormat="1" ht="18" customHeight="1"/>
    <row r="114" s="31" customFormat="1" ht="18" customHeight="1"/>
    <row r="115" s="31" customFormat="1" ht="18" customHeight="1"/>
    <row r="116" s="31" customFormat="1" ht="18" customHeight="1"/>
    <row r="117" s="31" customFormat="1" ht="18" customHeight="1"/>
    <row r="118" s="31" customFormat="1" ht="18" customHeight="1"/>
    <row r="119" s="31" customFormat="1" ht="18" customHeight="1"/>
    <row r="120" s="31" customFormat="1" ht="18" customHeight="1"/>
    <row r="121" s="31" customFormat="1" ht="18" customHeight="1"/>
    <row r="122" s="31" customFormat="1" ht="18" customHeight="1"/>
    <row r="123" s="31" customFormat="1" ht="18" customHeight="1"/>
    <row r="124" s="31" customFormat="1" ht="18" customHeight="1"/>
    <row r="125" s="31" customFormat="1" ht="18" customHeight="1"/>
    <row r="126" s="31" customFormat="1" ht="18" customHeight="1"/>
    <row r="127" s="31" customFormat="1" ht="18" customHeight="1"/>
    <row r="128" s="31" customFormat="1" ht="18" customHeight="1"/>
    <row r="129" s="31" customFormat="1" ht="18" customHeight="1"/>
    <row r="130" s="31" customFormat="1" ht="18" customHeight="1"/>
    <row r="131" s="31" customFormat="1" ht="18" customHeight="1"/>
    <row r="132" s="31" customFormat="1" ht="18" customHeight="1"/>
  </sheetData>
  <sheetProtection/>
  <mergeCells count="1">
    <mergeCell ref="A32:H32"/>
  </mergeCells>
  <printOptions/>
  <pageMargins left="0.4" right="0" top="1" bottom="0" header="0.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73"/>
  <sheetViews>
    <sheetView zoomScalePageLayoutView="0" workbookViewId="0" topLeftCell="A6">
      <pane xSplit="1" ySplit="6" topLeftCell="B12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A40" sqref="A40"/>
    </sheetView>
  </sheetViews>
  <sheetFormatPr defaultColWidth="9.140625" defaultRowHeight="12.75"/>
  <cols>
    <col min="1" max="1" width="63.00390625" style="42" customWidth="1"/>
    <col min="2" max="2" width="20.8515625" style="42" customWidth="1"/>
    <col min="3" max="3" width="2.7109375" style="65" customWidth="1"/>
    <col min="4" max="4" width="20.8515625" style="42" customWidth="1"/>
    <col min="5" max="5" width="15.7109375" style="42" customWidth="1"/>
    <col min="6" max="16384" width="9.140625" style="42" customWidth="1"/>
  </cols>
  <sheetData>
    <row r="1" spans="1:3" ht="15">
      <c r="A1" s="50"/>
      <c r="B1" s="50"/>
      <c r="C1" s="72"/>
    </row>
    <row r="2" spans="1:3" ht="15">
      <c r="A2" s="50"/>
      <c r="B2" s="50"/>
      <c r="C2" s="72"/>
    </row>
    <row r="3" spans="1:3" ht="15">
      <c r="A3" s="50"/>
      <c r="B3" s="50"/>
      <c r="C3" s="72"/>
    </row>
    <row r="4" spans="1:3" ht="15">
      <c r="A4" s="50" t="s">
        <v>99</v>
      </c>
      <c r="B4" s="50"/>
      <c r="C4" s="72"/>
    </row>
    <row r="5" spans="1:3" ht="15">
      <c r="A5" s="50" t="s">
        <v>101</v>
      </c>
      <c r="B5" s="50"/>
      <c r="C5" s="72"/>
    </row>
    <row r="6" spans="1:3" ht="15">
      <c r="A6" s="50" t="s">
        <v>116</v>
      </c>
      <c r="B6" s="50"/>
      <c r="C6" s="72"/>
    </row>
    <row r="7" spans="1:3" ht="15">
      <c r="A7" s="50"/>
      <c r="B7" s="50"/>
      <c r="C7" s="72"/>
    </row>
    <row r="8" spans="2:4" ht="15">
      <c r="B8" s="73" t="s">
        <v>12</v>
      </c>
      <c r="C8" s="74"/>
      <c r="D8" s="73" t="s">
        <v>12</v>
      </c>
    </row>
    <row r="9" spans="2:4" ht="15">
      <c r="B9" s="75" t="s">
        <v>114</v>
      </c>
      <c r="C9" s="74"/>
      <c r="D9" s="75" t="s">
        <v>17</v>
      </c>
    </row>
    <row r="10" spans="2:4" ht="15">
      <c r="B10" s="76" t="s">
        <v>107</v>
      </c>
      <c r="C10" s="74"/>
      <c r="D10" s="76" t="s">
        <v>91</v>
      </c>
    </row>
    <row r="11" spans="2:4" ht="15">
      <c r="B11" s="77" t="s">
        <v>11</v>
      </c>
      <c r="C11" s="74"/>
      <c r="D11" s="77" t="s">
        <v>11</v>
      </c>
    </row>
    <row r="12" ht="13.5" customHeight="1"/>
    <row r="13" ht="15">
      <c r="A13" s="50" t="s">
        <v>31</v>
      </c>
    </row>
    <row r="14" spans="1:4" ht="14.25">
      <c r="A14" s="42" t="s">
        <v>52</v>
      </c>
      <c r="B14" s="41">
        <v>41894</v>
      </c>
      <c r="C14" s="41"/>
      <c r="D14" s="41">
        <v>44004</v>
      </c>
    </row>
    <row r="15" spans="1:4" ht="14.25" customHeight="1">
      <c r="A15" s="42" t="s">
        <v>19</v>
      </c>
      <c r="B15" s="41">
        <v>243136</v>
      </c>
      <c r="C15" s="41"/>
      <c r="D15" s="41">
        <v>228583</v>
      </c>
    </row>
    <row r="16" spans="1:4" ht="14.25" customHeight="1">
      <c r="A16" s="42" t="s">
        <v>39</v>
      </c>
      <c r="B16" s="41">
        <v>9565</v>
      </c>
      <c r="C16" s="41"/>
      <c r="D16" s="41">
        <v>9079</v>
      </c>
    </row>
    <row r="17" spans="1:4" ht="14.25" customHeight="1">
      <c r="A17" s="42" t="s">
        <v>97</v>
      </c>
      <c r="B17" s="41">
        <v>3672</v>
      </c>
      <c r="C17" s="41"/>
      <c r="D17" s="41">
        <v>3207</v>
      </c>
    </row>
    <row r="18" spans="1:4" ht="14.25" customHeight="1">
      <c r="A18" s="42" t="s">
        <v>36</v>
      </c>
      <c r="B18" s="41">
        <v>185</v>
      </c>
      <c r="C18" s="41"/>
      <c r="D18" s="41">
        <v>399</v>
      </c>
    </row>
    <row r="19" spans="2:4" ht="14.25" customHeight="1">
      <c r="B19" s="47"/>
      <c r="C19" s="41"/>
      <c r="D19" s="47"/>
    </row>
    <row r="20" spans="1:4" ht="14.25" customHeight="1">
      <c r="A20" s="50" t="s">
        <v>40</v>
      </c>
      <c r="B20" s="18">
        <f>SUM(B14:B19)</f>
        <v>298452</v>
      </c>
      <c r="C20" s="41"/>
      <c r="D20" s="18">
        <f>SUM(D14:D19)</f>
        <v>285272</v>
      </c>
    </row>
    <row r="21" spans="2:4" ht="14.25" customHeight="1">
      <c r="B21" s="46"/>
      <c r="C21" s="41"/>
      <c r="D21" s="46"/>
    </row>
    <row r="22" spans="1:4" ht="15">
      <c r="A22" s="50" t="s">
        <v>20</v>
      </c>
      <c r="B22" s="46"/>
      <c r="C22" s="41"/>
      <c r="D22" s="46"/>
    </row>
    <row r="23" spans="1:4" ht="14.25">
      <c r="A23" s="78" t="s">
        <v>36</v>
      </c>
      <c r="B23" s="41">
        <v>50417</v>
      </c>
      <c r="C23" s="41"/>
      <c r="D23" s="41">
        <v>52031</v>
      </c>
    </row>
    <row r="24" spans="1:4" ht="14.25">
      <c r="A24" s="78" t="s">
        <v>23</v>
      </c>
      <c r="B24" s="41">
        <v>67027</v>
      </c>
      <c r="C24" s="41"/>
      <c r="D24" s="41">
        <v>68964</v>
      </c>
    </row>
    <row r="25" spans="1:4" ht="14.25">
      <c r="A25" s="78" t="s">
        <v>37</v>
      </c>
      <c r="B25" s="41">
        <v>2264</v>
      </c>
      <c r="C25" s="41"/>
      <c r="D25" s="41">
        <v>2188</v>
      </c>
    </row>
    <row r="26" spans="1:4" ht="14.25">
      <c r="A26" s="78" t="s">
        <v>123</v>
      </c>
      <c r="B26" s="41">
        <v>0</v>
      </c>
      <c r="C26" s="41"/>
      <c r="D26" s="41">
        <v>7584</v>
      </c>
    </row>
    <row r="27" spans="1:4" ht="14.25">
      <c r="A27" s="78" t="s">
        <v>24</v>
      </c>
      <c r="B27" s="41">
        <v>28706</v>
      </c>
      <c r="C27" s="41"/>
      <c r="D27" s="41">
        <v>29284</v>
      </c>
    </row>
    <row r="28" spans="1:4" ht="14.25">
      <c r="A28" s="78"/>
      <c r="B28" s="41"/>
      <c r="C28" s="41"/>
      <c r="D28" s="41"/>
    </row>
    <row r="29" spans="1:4" ht="15">
      <c r="A29" s="50" t="s">
        <v>41</v>
      </c>
      <c r="B29" s="18">
        <f>SUM(B23:B28)</f>
        <v>148414</v>
      </c>
      <c r="C29" s="41"/>
      <c r="D29" s="18">
        <f>SUM(D23:D28)</f>
        <v>160051</v>
      </c>
    </row>
    <row r="30" spans="2:4" ht="14.25">
      <c r="B30" s="41"/>
      <c r="C30" s="41"/>
      <c r="D30" s="41"/>
    </row>
    <row r="31" spans="1:4" ht="15.75" thickBot="1">
      <c r="A31" s="50" t="s">
        <v>32</v>
      </c>
      <c r="B31" s="79">
        <f>B20+B29</f>
        <v>446866</v>
      </c>
      <c r="C31" s="80"/>
      <c r="D31" s="79">
        <f>D20+D29</f>
        <v>445323</v>
      </c>
    </row>
    <row r="32" spans="2:4" ht="15" thickTop="1">
      <c r="B32" s="46"/>
      <c r="C32" s="41"/>
      <c r="D32" s="46"/>
    </row>
    <row r="33" spans="1:4" ht="15">
      <c r="A33" s="50" t="s">
        <v>33</v>
      </c>
      <c r="B33" s="46"/>
      <c r="C33" s="41"/>
      <c r="D33" s="46"/>
    </row>
    <row r="34" spans="1:4" ht="15">
      <c r="A34" s="50"/>
      <c r="B34" s="46"/>
      <c r="C34" s="41"/>
      <c r="D34" s="46"/>
    </row>
    <row r="35" spans="1:4" ht="15">
      <c r="A35" s="50" t="s">
        <v>42</v>
      </c>
      <c r="B35" s="46"/>
      <c r="C35" s="41"/>
      <c r="D35" s="46"/>
    </row>
    <row r="36" spans="1:4" ht="14.25" customHeight="1">
      <c r="A36" s="42" t="s">
        <v>22</v>
      </c>
      <c r="B36" s="41">
        <v>96495</v>
      </c>
      <c r="C36" s="41"/>
      <c r="D36" s="41">
        <v>96495</v>
      </c>
    </row>
    <row r="37" spans="1:4" ht="15" customHeight="1">
      <c r="A37" s="42" t="s">
        <v>2</v>
      </c>
      <c r="B37" s="41">
        <v>94719</v>
      </c>
      <c r="C37" s="41"/>
      <c r="D37" s="41">
        <v>92913</v>
      </c>
    </row>
    <row r="38" spans="1:4" ht="14.25" customHeight="1">
      <c r="A38" s="50"/>
      <c r="B38" s="47"/>
      <c r="C38" s="41"/>
      <c r="D38" s="47"/>
    </row>
    <row r="39" spans="1:4" ht="14.25" customHeight="1">
      <c r="A39" s="50" t="s">
        <v>43</v>
      </c>
      <c r="B39" s="41">
        <f>SUM(B36:B38)</f>
        <v>191214</v>
      </c>
      <c r="C39" s="41"/>
      <c r="D39" s="41">
        <f>SUM(D36:D38)</f>
        <v>189408</v>
      </c>
    </row>
    <row r="40" spans="1:4" ht="15">
      <c r="A40" s="50" t="s">
        <v>125</v>
      </c>
      <c r="B40" s="41">
        <v>29919</v>
      </c>
      <c r="C40" s="41"/>
      <c r="D40" s="41">
        <v>23260</v>
      </c>
    </row>
    <row r="41" spans="1:4" ht="15">
      <c r="A41" s="50"/>
      <c r="B41" s="41"/>
      <c r="C41" s="41"/>
      <c r="D41" s="41"/>
    </row>
    <row r="42" spans="1:4" ht="15">
      <c r="A42" s="50" t="s">
        <v>28</v>
      </c>
      <c r="B42" s="18">
        <f>B39+B40</f>
        <v>221133</v>
      </c>
      <c r="C42" s="41"/>
      <c r="D42" s="18">
        <f>D39+D40</f>
        <v>212668</v>
      </c>
    </row>
    <row r="43" spans="1:4" ht="15">
      <c r="A43" s="50"/>
      <c r="B43" s="46"/>
      <c r="C43" s="41"/>
      <c r="D43" s="46"/>
    </row>
    <row r="44" spans="1:4" ht="15">
      <c r="A44" s="50" t="s">
        <v>29</v>
      </c>
      <c r="B44" s="46"/>
      <c r="C44" s="41"/>
      <c r="D44" s="46"/>
    </row>
    <row r="45" spans="1:4" ht="14.25" customHeight="1">
      <c r="A45" s="78" t="s">
        <v>105</v>
      </c>
      <c r="B45" s="41">
        <v>8836</v>
      </c>
      <c r="C45" s="41"/>
      <c r="D45" s="41">
        <v>8565</v>
      </c>
    </row>
    <row r="46" spans="1:4" ht="14.25" customHeight="1">
      <c r="A46" s="78" t="s">
        <v>63</v>
      </c>
      <c r="B46" s="41">
        <v>950</v>
      </c>
      <c r="C46" s="41"/>
      <c r="D46" s="41">
        <v>904</v>
      </c>
    </row>
    <row r="47" spans="1:4" ht="14.25" customHeight="1">
      <c r="A47" s="78" t="s">
        <v>53</v>
      </c>
      <c r="B47" s="81">
        <v>64416</v>
      </c>
      <c r="C47" s="41"/>
      <c r="D47" s="81">
        <v>61592</v>
      </c>
    </row>
    <row r="48" spans="1:4" ht="14.25" customHeight="1">
      <c r="A48" s="78" t="s">
        <v>75</v>
      </c>
      <c r="B48" s="81">
        <v>34260</v>
      </c>
      <c r="C48" s="41"/>
      <c r="D48" s="81">
        <v>39885</v>
      </c>
    </row>
    <row r="49" spans="1:4" ht="14.25" customHeight="1">
      <c r="A49" s="78"/>
      <c r="B49" s="47"/>
      <c r="C49" s="41"/>
      <c r="D49" s="47"/>
    </row>
    <row r="50" spans="1:4" ht="15">
      <c r="A50" s="50" t="s">
        <v>44</v>
      </c>
      <c r="B50" s="18">
        <f>SUM(B45:B49)</f>
        <v>108462</v>
      </c>
      <c r="C50" s="41"/>
      <c r="D50" s="18">
        <f>SUM(D45:D49)</f>
        <v>110946</v>
      </c>
    </row>
    <row r="51" spans="1:4" ht="15">
      <c r="A51" s="50"/>
      <c r="B51" s="41"/>
      <c r="C51" s="41"/>
      <c r="D51" s="41"/>
    </row>
    <row r="52" spans="1:4" ht="15">
      <c r="A52" s="50" t="s">
        <v>21</v>
      </c>
      <c r="B52" s="46"/>
      <c r="C52" s="41"/>
      <c r="D52" s="46"/>
    </row>
    <row r="53" spans="1:4" ht="14.25">
      <c r="A53" s="78" t="s">
        <v>56</v>
      </c>
      <c r="B53" s="41">
        <v>50932</v>
      </c>
      <c r="C53" s="41"/>
      <c r="D53" s="41">
        <v>54304</v>
      </c>
    </row>
    <row r="54" spans="1:4" ht="14.25">
      <c r="A54" s="78" t="s">
        <v>53</v>
      </c>
      <c r="B54" s="41">
        <v>66339</v>
      </c>
      <c r="C54" s="41"/>
      <c r="D54" s="41">
        <v>67405</v>
      </c>
    </row>
    <row r="55" spans="1:4" ht="14.25" hidden="1">
      <c r="A55" s="78" t="s">
        <v>0</v>
      </c>
      <c r="B55" s="41">
        <v>0</v>
      </c>
      <c r="C55" s="41"/>
      <c r="D55" s="41">
        <v>0</v>
      </c>
    </row>
    <row r="56" spans="1:4" ht="14.25" hidden="1">
      <c r="A56" s="78" t="s">
        <v>27</v>
      </c>
      <c r="B56" s="41">
        <v>0</v>
      </c>
      <c r="C56" s="41"/>
      <c r="D56" s="41">
        <v>0</v>
      </c>
    </row>
    <row r="57" spans="1:4" ht="14.25">
      <c r="A57" s="78"/>
      <c r="B57" s="47"/>
      <c r="C57" s="41"/>
      <c r="D57" s="47"/>
    </row>
    <row r="58" spans="1:4" ht="15">
      <c r="A58" s="82" t="s">
        <v>45</v>
      </c>
      <c r="B58" s="18">
        <f>SUM(B53:B57)</f>
        <v>117271</v>
      </c>
      <c r="C58" s="41"/>
      <c r="D58" s="18">
        <f>SUM(D53:D57)</f>
        <v>121709</v>
      </c>
    </row>
    <row r="59" spans="2:4" ht="14.25">
      <c r="B59" s="41"/>
      <c r="C59" s="41"/>
      <c r="D59" s="41"/>
    </row>
    <row r="60" spans="1:4" ht="15">
      <c r="A60" s="82" t="s">
        <v>34</v>
      </c>
      <c r="B60" s="47">
        <f>B50+B58</f>
        <v>225733</v>
      </c>
      <c r="C60" s="41"/>
      <c r="D60" s="47">
        <f>D50+D58</f>
        <v>232655</v>
      </c>
    </row>
    <row r="61" spans="2:4" ht="14.25">
      <c r="B61" s="47"/>
      <c r="C61" s="41"/>
      <c r="D61" s="47"/>
    </row>
    <row r="62" spans="1:4" ht="15.75" thickBot="1">
      <c r="A62" s="50" t="s">
        <v>35</v>
      </c>
      <c r="B62" s="79">
        <f>B42+B60</f>
        <v>446866</v>
      </c>
      <c r="C62" s="80"/>
      <c r="D62" s="79">
        <f>D42+D60</f>
        <v>445323</v>
      </c>
    </row>
    <row r="63" spans="1:4" ht="15.75" thickTop="1">
      <c r="A63" s="50"/>
      <c r="B63" s="80"/>
      <c r="C63" s="80"/>
      <c r="D63" s="80"/>
    </row>
    <row r="64" spans="1:4" ht="15">
      <c r="A64" s="50"/>
      <c r="B64" s="80"/>
      <c r="C64" s="80"/>
      <c r="D64" s="80"/>
    </row>
    <row r="65" ht="15.75" customHeight="1">
      <c r="A65" s="70" t="s">
        <v>100</v>
      </c>
    </row>
    <row r="66" ht="15.75" customHeight="1">
      <c r="A66" s="70" t="s">
        <v>109</v>
      </c>
    </row>
    <row r="68" spans="2:4" ht="14.25">
      <c r="B68" s="58">
        <f>B31-B62</f>
        <v>0</v>
      </c>
      <c r="D68" s="58">
        <f>D31-D62</f>
        <v>0</v>
      </c>
    </row>
    <row r="69" ht="14.25">
      <c r="A69" s="83"/>
    </row>
    <row r="70" spans="1:4" ht="14.25">
      <c r="A70" s="65"/>
      <c r="B70" s="41"/>
      <c r="C70" s="41"/>
      <c r="D70" s="41"/>
    </row>
    <row r="71" spans="1:4" ht="14.25">
      <c r="A71" s="65"/>
      <c r="B71" s="65"/>
      <c r="D71" s="65"/>
    </row>
    <row r="72" spans="1:4" ht="14.25">
      <c r="A72" s="65"/>
      <c r="B72" s="84"/>
      <c r="D72" s="65"/>
    </row>
    <row r="73" spans="2:4" ht="14.25">
      <c r="B73" s="65"/>
      <c r="D73" s="65"/>
    </row>
  </sheetData>
  <sheetProtection/>
  <printOptions/>
  <pageMargins left="0.5" right="0" top="0.65" bottom="0" header="0.5" footer="0"/>
  <pageSetup horizontalDpi="600" verticalDpi="600" orientation="portrait" paperSize="9" scale="84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5:F13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7109375" style="2" customWidth="1"/>
    <col min="2" max="2" width="16.7109375" style="2" customWidth="1"/>
    <col min="3" max="3" width="4.7109375" style="3" customWidth="1"/>
    <col min="4" max="4" width="16.7109375" style="2" customWidth="1"/>
    <col min="5" max="5" width="9.140625" style="2" customWidth="1"/>
    <col min="6" max="6" width="12.28125" style="2" bestFit="1" customWidth="1"/>
    <col min="7" max="16384" width="9.140625" style="2" customWidth="1"/>
  </cols>
  <sheetData>
    <row r="5" ht="15">
      <c r="A5" s="1" t="s">
        <v>99</v>
      </c>
    </row>
    <row r="6" ht="15">
      <c r="A6" s="1" t="s">
        <v>103</v>
      </c>
    </row>
    <row r="7" spans="1:4" ht="15">
      <c r="A7" s="50" t="s">
        <v>117</v>
      </c>
      <c r="B7" s="42"/>
      <c r="C7" s="65"/>
      <c r="D7" s="42"/>
    </row>
    <row r="8" spans="1:4" ht="14.25">
      <c r="A8" s="42"/>
      <c r="B8" s="42"/>
      <c r="C8" s="65"/>
      <c r="D8" s="42"/>
    </row>
    <row r="9" spans="1:4" ht="14.25">
      <c r="A9" s="42"/>
      <c r="B9" s="52">
        <f>PL!B8</f>
        <v>2011</v>
      </c>
      <c r="C9" s="85"/>
      <c r="D9" s="52">
        <f>PL!D8</f>
        <v>2010</v>
      </c>
    </row>
    <row r="10" spans="1:4" ht="14.25">
      <c r="A10" s="42"/>
      <c r="B10" s="52" t="s">
        <v>118</v>
      </c>
      <c r="C10" s="86"/>
      <c r="D10" s="52" t="s">
        <v>118</v>
      </c>
    </row>
    <row r="11" spans="1:4" ht="14.25">
      <c r="A11" s="42"/>
      <c r="B11" s="54" t="s">
        <v>114</v>
      </c>
      <c r="C11" s="87"/>
      <c r="D11" s="54" t="s">
        <v>114</v>
      </c>
    </row>
    <row r="12" spans="1:4" ht="14.25">
      <c r="A12" s="42"/>
      <c r="B12" s="88" t="s">
        <v>11</v>
      </c>
      <c r="C12" s="86"/>
      <c r="D12" s="88" t="s">
        <v>11</v>
      </c>
    </row>
    <row r="13" spans="1:4" ht="14.25">
      <c r="A13" s="42"/>
      <c r="B13" s="86"/>
      <c r="C13" s="86"/>
      <c r="D13" s="86"/>
    </row>
    <row r="14" spans="1:4" ht="14.25">
      <c r="A14" s="89" t="s">
        <v>61</v>
      </c>
      <c r="B14" s="86"/>
      <c r="C14" s="86"/>
      <c r="D14" s="86"/>
    </row>
    <row r="15" spans="1:6" ht="14.25">
      <c r="A15" s="42" t="s">
        <v>57</v>
      </c>
      <c r="B15" s="40">
        <v>18823</v>
      </c>
      <c r="C15" s="62"/>
      <c r="D15" s="40">
        <v>9331.770181031447</v>
      </c>
      <c r="F15" s="8"/>
    </row>
    <row r="16" spans="1:6" ht="14.25">
      <c r="A16" s="90" t="s">
        <v>58</v>
      </c>
      <c r="B16" s="40"/>
      <c r="C16" s="62"/>
      <c r="D16" s="40"/>
      <c r="F16" s="8"/>
    </row>
    <row r="17" spans="1:6" ht="14.25">
      <c r="A17" s="91" t="s">
        <v>64</v>
      </c>
      <c r="B17" s="40">
        <v>10540</v>
      </c>
      <c r="C17" s="62"/>
      <c r="D17" s="40">
        <v>9581</v>
      </c>
      <c r="F17" s="8"/>
    </row>
    <row r="18" spans="1:6" ht="14.25">
      <c r="A18" s="91" t="s">
        <v>65</v>
      </c>
      <c r="B18" s="40">
        <v>1513</v>
      </c>
      <c r="C18" s="62"/>
      <c r="D18" s="40">
        <v>1260</v>
      </c>
      <c r="F18" s="8"/>
    </row>
    <row r="19" spans="1:6" ht="14.25">
      <c r="A19" s="91" t="s">
        <v>66</v>
      </c>
      <c r="B19" s="40">
        <v>2988</v>
      </c>
      <c r="C19" s="62"/>
      <c r="D19" s="40">
        <v>3558.4632761450653</v>
      </c>
      <c r="F19" s="8"/>
    </row>
    <row r="20" spans="1:6" ht="14.25">
      <c r="A20" s="91" t="s">
        <v>67</v>
      </c>
      <c r="B20" s="40">
        <v>-1110</v>
      </c>
      <c r="C20" s="62"/>
      <c r="D20" s="40">
        <v>-739.7407590000025</v>
      </c>
      <c r="F20" s="8"/>
    </row>
    <row r="21" spans="1:6" ht="14.25">
      <c r="A21" s="91" t="s">
        <v>68</v>
      </c>
      <c r="B21" s="40">
        <v>1828</v>
      </c>
      <c r="C21" s="62"/>
      <c r="D21" s="40">
        <v>350.51800000000003</v>
      </c>
      <c r="F21" s="8"/>
    </row>
    <row r="22" spans="1:6" ht="14.25">
      <c r="A22" s="42"/>
      <c r="B22" s="45"/>
      <c r="C22" s="62"/>
      <c r="D22" s="45"/>
      <c r="F22" s="8"/>
    </row>
    <row r="23" spans="1:6" ht="14.25">
      <c r="A23" s="42" t="s">
        <v>59</v>
      </c>
      <c r="B23" s="40">
        <f>SUM(B15:B22)+0.2</f>
        <v>34582.2</v>
      </c>
      <c r="C23" s="62"/>
      <c r="D23" s="40">
        <f>SUM(D15:D22)</f>
        <v>23342.01069817651</v>
      </c>
      <c r="F23" s="8"/>
    </row>
    <row r="24" spans="1:6" ht="14.25">
      <c r="A24" s="91" t="s">
        <v>111</v>
      </c>
      <c r="B24" s="40">
        <v>3866</v>
      </c>
      <c r="C24" s="62"/>
      <c r="D24" s="40">
        <v>-9653</v>
      </c>
      <c r="F24" s="8"/>
    </row>
    <row r="25" spans="1:6" ht="14.25">
      <c r="A25" s="91" t="s">
        <v>69</v>
      </c>
      <c r="B25" s="40">
        <v>-3652</v>
      </c>
      <c r="C25" s="62"/>
      <c r="D25" s="40">
        <v>-3874</v>
      </c>
      <c r="F25" s="8"/>
    </row>
    <row r="26" spans="1:6" ht="14.25">
      <c r="A26" s="91" t="s">
        <v>71</v>
      </c>
      <c r="B26" s="40">
        <v>124</v>
      </c>
      <c r="C26" s="62"/>
      <c r="D26" s="40">
        <v>35</v>
      </c>
      <c r="F26" s="8"/>
    </row>
    <row r="27" spans="1:6" ht="14.25">
      <c r="A27" s="42"/>
      <c r="B27" s="45"/>
      <c r="C27" s="62"/>
      <c r="D27" s="45"/>
      <c r="F27" s="8"/>
    </row>
    <row r="28" spans="1:6" ht="14.25">
      <c r="A28" s="42" t="s">
        <v>126</v>
      </c>
      <c r="B28" s="41">
        <f>SUM(B23:B27)</f>
        <v>34920.2</v>
      </c>
      <c r="C28" s="41"/>
      <c r="D28" s="41">
        <f>SUM(D23:D27)</f>
        <v>9850.01069817651</v>
      </c>
      <c r="F28" s="8"/>
    </row>
    <row r="29" spans="1:6" ht="14.25">
      <c r="A29" s="42"/>
      <c r="B29" s="47"/>
      <c r="C29" s="41"/>
      <c r="D29" s="47"/>
      <c r="F29" s="8"/>
    </row>
    <row r="30" spans="1:6" ht="14.25">
      <c r="A30" s="42"/>
      <c r="B30" s="58"/>
      <c r="C30" s="41"/>
      <c r="D30" s="42"/>
      <c r="F30" s="8"/>
    </row>
    <row r="31" spans="1:6" ht="14.25">
      <c r="A31" s="89" t="s">
        <v>60</v>
      </c>
      <c r="B31" s="58"/>
      <c r="C31" s="41"/>
      <c r="D31" s="42"/>
      <c r="F31" s="8"/>
    </row>
    <row r="32" spans="1:6" ht="14.25">
      <c r="A32" s="91" t="s">
        <v>72</v>
      </c>
      <c r="B32" s="46">
        <v>-23628</v>
      </c>
      <c r="C32" s="41"/>
      <c r="D32" s="46">
        <v>-15679</v>
      </c>
      <c r="F32" s="8"/>
    </row>
    <row r="33" spans="1:6" ht="14.25">
      <c r="A33" s="91" t="s">
        <v>122</v>
      </c>
      <c r="B33" s="46">
        <v>9037</v>
      </c>
      <c r="C33" s="41"/>
      <c r="D33" s="46">
        <v>1</v>
      </c>
      <c r="F33" s="8"/>
    </row>
    <row r="34" spans="1:6" ht="14.25">
      <c r="A34" s="91" t="s">
        <v>71</v>
      </c>
      <c r="B34" s="46">
        <v>624</v>
      </c>
      <c r="C34" s="41"/>
      <c r="D34" s="46">
        <v>0</v>
      </c>
      <c r="F34" s="8"/>
    </row>
    <row r="35" spans="1:6" ht="14.25">
      <c r="A35" s="42"/>
      <c r="B35" s="92"/>
      <c r="C35" s="41"/>
      <c r="D35" s="93"/>
      <c r="F35" s="8"/>
    </row>
    <row r="36" spans="1:6" ht="14.25">
      <c r="A36" s="42" t="s">
        <v>74</v>
      </c>
      <c r="B36" s="41">
        <f>SUM(B32:B35)</f>
        <v>-13967</v>
      </c>
      <c r="C36" s="41"/>
      <c r="D36" s="41">
        <f>SUM(D32:D35)</f>
        <v>-15678</v>
      </c>
      <c r="F36" s="8"/>
    </row>
    <row r="37" spans="1:6" ht="14.25">
      <c r="A37" s="42"/>
      <c r="B37" s="47"/>
      <c r="C37" s="41"/>
      <c r="D37" s="47"/>
      <c r="F37" s="8"/>
    </row>
    <row r="38" spans="1:6" ht="14.25">
      <c r="A38" s="42"/>
      <c r="B38" s="41"/>
      <c r="C38" s="41"/>
      <c r="D38" s="41"/>
      <c r="F38" s="8"/>
    </row>
    <row r="39" spans="1:6" ht="14.25">
      <c r="A39" s="89" t="s">
        <v>62</v>
      </c>
      <c r="B39" s="41"/>
      <c r="C39" s="41"/>
      <c r="D39" s="41"/>
      <c r="F39" s="8"/>
    </row>
    <row r="40" spans="1:6" ht="14.25">
      <c r="A40" s="91" t="s">
        <v>121</v>
      </c>
      <c r="B40" s="41">
        <v>-1593</v>
      </c>
      <c r="C40" s="41"/>
      <c r="D40" s="41">
        <v>9961.719</v>
      </c>
      <c r="F40" s="8"/>
    </row>
    <row r="41" spans="1:6" ht="14.25">
      <c r="A41" s="91" t="s">
        <v>73</v>
      </c>
      <c r="B41" s="41">
        <v>-10711</v>
      </c>
      <c r="C41" s="41"/>
      <c r="D41" s="41">
        <v>-6229</v>
      </c>
      <c r="F41" s="8"/>
    </row>
    <row r="42" spans="1:6" ht="14.25">
      <c r="A42" s="91" t="s">
        <v>70</v>
      </c>
      <c r="B42" s="40">
        <v>-3484</v>
      </c>
      <c r="C42" s="62"/>
      <c r="D42" s="40">
        <v>-3832.017087733764</v>
      </c>
      <c r="F42" s="8"/>
    </row>
    <row r="43" spans="1:6" ht="14.25" hidden="1">
      <c r="A43" s="91" t="s">
        <v>71</v>
      </c>
      <c r="B43" s="41">
        <v>0</v>
      </c>
      <c r="C43" s="41"/>
      <c r="D43" s="41">
        <v>0</v>
      </c>
      <c r="F43" s="8"/>
    </row>
    <row r="44" spans="1:6" ht="14.25">
      <c r="A44" s="42"/>
      <c r="B44" s="47"/>
      <c r="C44" s="41"/>
      <c r="D44" s="47"/>
      <c r="F44" s="8"/>
    </row>
    <row r="45" spans="1:6" ht="14.25">
      <c r="A45" s="42" t="s">
        <v>112</v>
      </c>
      <c r="B45" s="94">
        <f>SUM(B38:B44)</f>
        <v>-15788</v>
      </c>
      <c r="C45" s="41"/>
      <c r="D45" s="94">
        <f>SUM(D38:D44)</f>
        <v>-99.29808773376499</v>
      </c>
      <c r="F45" s="8"/>
    </row>
    <row r="46" spans="1:6" ht="14.25">
      <c r="A46" s="42"/>
      <c r="B46" s="47"/>
      <c r="C46" s="41"/>
      <c r="D46" s="47"/>
      <c r="F46" s="8"/>
    </row>
    <row r="47" spans="1:6" ht="14.25">
      <c r="A47" s="42"/>
      <c r="B47" s="46"/>
      <c r="C47" s="41"/>
      <c r="D47" s="46"/>
      <c r="F47" s="8"/>
    </row>
    <row r="48" spans="1:6" ht="14.25">
      <c r="A48" s="42" t="s">
        <v>124</v>
      </c>
      <c r="B48" s="46">
        <f>B28+B36+B45</f>
        <v>5165.199999999997</v>
      </c>
      <c r="C48" s="41"/>
      <c r="D48" s="46">
        <f>D28+D36+D45</f>
        <v>-5927.287389557256</v>
      </c>
      <c r="F48" s="8"/>
    </row>
    <row r="49" spans="1:6" ht="14.25">
      <c r="A49" s="42"/>
      <c r="B49" s="46"/>
      <c r="C49" s="41"/>
      <c r="D49" s="46"/>
      <c r="F49" s="8"/>
    </row>
    <row r="50" spans="1:6" ht="14.25">
      <c r="A50" s="42" t="s">
        <v>54</v>
      </c>
      <c r="B50" s="46">
        <v>-5743</v>
      </c>
      <c r="C50" s="41"/>
      <c r="D50" s="46">
        <v>-3971</v>
      </c>
      <c r="F50" s="8"/>
    </row>
    <row r="51" spans="1:6" ht="14.25">
      <c r="A51" s="42"/>
      <c r="B51" s="46"/>
      <c r="C51" s="41"/>
      <c r="D51" s="46"/>
      <c r="F51" s="8"/>
    </row>
    <row r="52" spans="1:6" ht="14.25">
      <c r="A52" s="42" t="s">
        <v>25</v>
      </c>
      <c r="B52" s="46">
        <v>29284</v>
      </c>
      <c r="C52" s="41"/>
      <c r="D52" s="46">
        <v>31465</v>
      </c>
      <c r="F52" s="8"/>
    </row>
    <row r="53" spans="1:6" ht="14.25">
      <c r="A53" s="42"/>
      <c r="B53" s="47"/>
      <c r="C53" s="41"/>
      <c r="D53" s="47"/>
      <c r="F53" s="8"/>
    </row>
    <row r="54" spans="1:6" ht="14.25">
      <c r="A54" s="42" t="s">
        <v>26</v>
      </c>
      <c r="B54" s="46">
        <f>SUM(B48:B53)</f>
        <v>28706.199999999997</v>
      </c>
      <c r="C54" s="41"/>
      <c r="D54" s="46">
        <f>SUM(D48:D53)</f>
        <v>21566.712610442744</v>
      </c>
      <c r="F54" s="8"/>
    </row>
    <row r="55" spans="1:6" ht="15" thickBot="1">
      <c r="A55" s="42"/>
      <c r="B55" s="48"/>
      <c r="C55" s="41"/>
      <c r="D55" s="48"/>
      <c r="F55" s="8"/>
    </row>
    <row r="56" spans="1:6" ht="18.75" customHeight="1" thickTop="1">
      <c r="A56" s="42"/>
      <c r="B56" s="46"/>
      <c r="C56" s="41"/>
      <c r="D56" s="42"/>
      <c r="F56" s="8"/>
    </row>
    <row r="57" spans="1:6" ht="14.25">
      <c r="A57" s="42"/>
      <c r="B57" s="62"/>
      <c r="C57" s="62"/>
      <c r="D57" s="62"/>
      <c r="F57" s="8"/>
    </row>
    <row r="58" spans="1:6" ht="14.25">
      <c r="A58" s="70" t="s">
        <v>100</v>
      </c>
      <c r="B58" s="62"/>
      <c r="C58" s="62"/>
      <c r="D58" s="62"/>
      <c r="F58" s="8"/>
    </row>
    <row r="59" spans="1:6" ht="14.25">
      <c r="A59" s="70" t="s">
        <v>109</v>
      </c>
      <c r="B59" s="62"/>
      <c r="C59" s="62"/>
      <c r="D59" s="62"/>
      <c r="F59" s="8"/>
    </row>
    <row r="60" spans="1:6" ht="14.25">
      <c r="A60" s="42"/>
      <c r="B60" s="86"/>
      <c r="C60" s="86"/>
      <c r="D60" s="86"/>
      <c r="F60" s="8"/>
    </row>
    <row r="61" spans="1:6" ht="14.25">
      <c r="A61" s="42"/>
      <c r="B61" s="86"/>
      <c r="C61" s="86"/>
      <c r="D61" s="86"/>
      <c r="F61" s="8"/>
    </row>
    <row r="62" spans="1:6" ht="14.25">
      <c r="A62" s="42"/>
      <c r="B62" s="42"/>
      <c r="C62" s="65"/>
      <c r="D62" s="42"/>
      <c r="F62" s="8"/>
    </row>
    <row r="63" spans="1:6" ht="14.25">
      <c r="A63" s="42"/>
      <c r="B63" s="42"/>
      <c r="C63" s="65"/>
      <c r="D63" s="42"/>
      <c r="F63" s="8"/>
    </row>
    <row r="64" spans="1:6" ht="14.25">
      <c r="A64" s="42"/>
      <c r="B64" s="58">
        <f>B54-'BS'!B27</f>
        <v>0.19999999999708962</v>
      </c>
      <c r="C64" s="65"/>
      <c r="D64" s="58"/>
      <c r="F64" s="8">
        <v>0.33017143748293165</v>
      </c>
    </row>
    <row r="65" spans="1:6" ht="14.25">
      <c r="A65" s="42"/>
      <c r="B65" s="42"/>
      <c r="C65" s="65"/>
      <c r="D65" s="42"/>
      <c r="F65" s="8"/>
    </row>
    <row r="66" spans="1:6" ht="14.25">
      <c r="A66" s="42"/>
      <c r="B66" s="42"/>
      <c r="C66" s="65"/>
      <c r="D66" s="42"/>
      <c r="F66" s="8"/>
    </row>
    <row r="67" spans="1:6" ht="14.25">
      <c r="A67" s="42"/>
      <c r="B67" s="42"/>
      <c r="C67" s="65"/>
      <c r="D67" s="42"/>
      <c r="F67" s="8"/>
    </row>
    <row r="68" spans="1:6" ht="14.25">
      <c r="A68" s="42"/>
      <c r="B68" s="42"/>
      <c r="C68" s="65"/>
      <c r="D68" s="42"/>
      <c r="F68" s="8"/>
    </row>
    <row r="69" spans="1:4" ht="14.25">
      <c r="A69" s="42"/>
      <c r="B69" s="42"/>
      <c r="C69" s="65"/>
      <c r="D69" s="42"/>
    </row>
    <row r="70" spans="1:4" ht="14.25">
      <c r="A70" s="42"/>
      <c r="B70" s="42"/>
      <c r="C70" s="65"/>
      <c r="D70" s="42"/>
    </row>
    <row r="71" spans="1:4" ht="14.25">
      <c r="A71" s="42"/>
      <c r="B71" s="42"/>
      <c r="C71" s="65"/>
      <c r="D71" s="42"/>
    </row>
    <row r="72" spans="1:4" ht="14.25">
      <c r="A72" s="42"/>
      <c r="B72" s="42"/>
      <c r="C72" s="65"/>
      <c r="D72" s="42"/>
    </row>
    <row r="73" spans="1:4" ht="14.25">
      <c r="A73" s="42"/>
      <c r="B73" s="42"/>
      <c r="C73" s="65"/>
      <c r="D73" s="42"/>
    </row>
    <row r="74" spans="1:4" ht="14.25">
      <c r="A74" s="42"/>
      <c r="B74" s="42"/>
      <c r="C74" s="65"/>
      <c r="D74" s="42"/>
    </row>
    <row r="75" spans="1:4" ht="14.25">
      <c r="A75" s="42"/>
      <c r="B75" s="42"/>
      <c r="C75" s="65"/>
      <c r="D75" s="42"/>
    </row>
    <row r="76" spans="1:4" ht="14.25">
      <c r="A76" s="42"/>
      <c r="B76" s="42"/>
      <c r="C76" s="65"/>
      <c r="D76" s="42"/>
    </row>
    <row r="77" spans="1:4" ht="14.25">
      <c r="A77" s="42"/>
      <c r="B77" s="42"/>
      <c r="C77" s="65"/>
      <c r="D77" s="42"/>
    </row>
    <row r="78" spans="1:4" ht="14.25">
      <c r="A78" s="42"/>
      <c r="B78" s="42"/>
      <c r="C78" s="65"/>
      <c r="D78" s="42"/>
    </row>
    <row r="79" spans="1:4" ht="14.25">
      <c r="A79" s="42"/>
      <c r="B79" s="42"/>
      <c r="C79" s="65"/>
      <c r="D79" s="42"/>
    </row>
    <row r="80" spans="1:4" ht="14.25">
      <c r="A80" s="42"/>
      <c r="B80" s="42"/>
      <c r="C80" s="65"/>
      <c r="D80" s="42"/>
    </row>
    <row r="81" spans="1:4" ht="14.25">
      <c r="A81" s="42"/>
      <c r="B81" s="42"/>
      <c r="C81" s="65"/>
      <c r="D81" s="42"/>
    </row>
    <row r="82" spans="1:4" ht="14.25">
      <c r="A82" s="42"/>
      <c r="B82" s="42"/>
      <c r="C82" s="65"/>
      <c r="D82" s="42"/>
    </row>
    <row r="83" spans="1:4" ht="14.25">
      <c r="A83" s="42"/>
      <c r="B83" s="42"/>
      <c r="C83" s="65"/>
      <c r="D83" s="42"/>
    </row>
    <row r="84" spans="1:4" ht="14.25">
      <c r="A84" s="42"/>
      <c r="B84" s="42"/>
      <c r="C84" s="65"/>
      <c r="D84" s="42"/>
    </row>
    <row r="85" spans="1:4" ht="14.25">
      <c r="A85" s="42"/>
      <c r="B85" s="42"/>
      <c r="C85" s="65"/>
      <c r="D85" s="42"/>
    </row>
    <row r="86" spans="1:4" ht="14.25">
      <c r="A86" s="42"/>
      <c r="B86" s="42"/>
      <c r="C86" s="65"/>
      <c r="D86" s="42"/>
    </row>
    <row r="87" spans="1:4" ht="14.25">
      <c r="A87" s="42"/>
      <c r="B87" s="42"/>
      <c r="C87" s="65"/>
      <c r="D87" s="42"/>
    </row>
    <row r="88" spans="1:4" ht="14.25">
      <c r="A88" s="42"/>
      <c r="B88" s="42"/>
      <c r="C88" s="65"/>
      <c r="D88" s="42"/>
    </row>
    <row r="89" spans="1:4" ht="14.25">
      <c r="A89" s="42"/>
      <c r="B89" s="42"/>
      <c r="C89" s="65"/>
      <c r="D89" s="42"/>
    </row>
    <row r="90" spans="1:4" ht="14.25">
      <c r="A90" s="42"/>
      <c r="B90" s="42"/>
      <c r="C90" s="65"/>
      <c r="D90" s="42"/>
    </row>
    <row r="91" spans="1:4" ht="14.25">
      <c r="A91" s="42"/>
      <c r="B91" s="42"/>
      <c r="C91" s="65"/>
      <c r="D91" s="42"/>
    </row>
    <row r="92" spans="1:4" ht="14.25">
      <c r="A92" s="42"/>
      <c r="B92" s="42"/>
      <c r="C92" s="65"/>
      <c r="D92" s="42"/>
    </row>
    <row r="93" spans="1:4" ht="14.25">
      <c r="A93" s="42"/>
      <c r="B93" s="42"/>
      <c r="C93" s="65"/>
      <c r="D93" s="42"/>
    </row>
    <row r="94" spans="1:4" ht="14.25">
      <c r="A94" s="42"/>
      <c r="B94" s="42"/>
      <c r="C94" s="65"/>
      <c r="D94" s="42"/>
    </row>
    <row r="95" spans="1:4" ht="14.25">
      <c r="A95" s="42"/>
      <c r="B95" s="42"/>
      <c r="C95" s="65"/>
      <c r="D95" s="42"/>
    </row>
    <row r="96" spans="1:4" ht="14.25">
      <c r="A96" s="42"/>
      <c r="B96" s="42"/>
      <c r="C96" s="65"/>
      <c r="D96" s="42"/>
    </row>
    <row r="97" spans="1:4" ht="14.25">
      <c r="A97" s="42"/>
      <c r="B97" s="42"/>
      <c r="C97" s="65"/>
      <c r="D97" s="42"/>
    </row>
    <row r="98" spans="1:4" ht="14.25">
      <c r="A98" s="42"/>
      <c r="B98" s="42"/>
      <c r="C98" s="65"/>
      <c r="D98" s="42"/>
    </row>
    <row r="99" spans="1:4" ht="14.25">
      <c r="A99" s="42"/>
      <c r="B99" s="42"/>
      <c r="C99" s="65"/>
      <c r="D99" s="42"/>
    </row>
    <row r="100" spans="1:4" ht="14.25">
      <c r="A100" s="42"/>
      <c r="B100" s="42"/>
      <c r="C100" s="65"/>
      <c r="D100" s="42"/>
    </row>
    <row r="101" spans="1:4" ht="14.25">
      <c r="A101" s="42"/>
      <c r="B101" s="42"/>
      <c r="C101" s="65"/>
      <c r="D101" s="42"/>
    </row>
    <row r="102" spans="1:4" ht="14.25">
      <c r="A102" s="42"/>
      <c r="B102" s="42"/>
      <c r="C102" s="65"/>
      <c r="D102" s="42"/>
    </row>
    <row r="103" spans="1:4" ht="14.25">
      <c r="A103" s="42"/>
      <c r="B103" s="42"/>
      <c r="C103" s="65"/>
      <c r="D103" s="42"/>
    </row>
    <row r="104" spans="1:4" ht="14.25">
      <c r="A104" s="42"/>
      <c r="B104" s="42"/>
      <c r="C104" s="65"/>
      <c r="D104" s="42"/>
    </row>
    <row r="105" spans="1:4" ht="14.25">
      <c r="A105" s="42"/>
      <c r="B105" s="42"/>
      <c r="C105" s="65"/>
      <c r="D105" s="42"/>
    </row>
    <row r="106" spans="1:4" ht="14.25">
      <c r="A106" s="42"/>
      <c r="B106" s="42"/>
      <c r="C106" s="65"/>
      <c r="D106" s="42"/>
    </row>
    <row r="107" spans="1:4" ht="14.25">
      <c r="A107" s="42"/>
      <c r="B107" s="42"/>
      <c r="C107" s="65"/>
      <c r="D107" s="42"/>
    </row>
    <row r="108" spans="1:4" ht="14.25">
      <c r="A108" s="42"/>
      <c r="B108" s="42"/>
      <c r="C108" s="65"/>
      <c r="D108" s="42"/>
    </row>
    <row r="109" spans="1:4" ht="14.25">
      <c r="A109" s="42"/>
      <c r="B109" s="42"/>
      <c r="C109" s="65"/>
      <c r="D109" s="42"/>
    </row>
    <row r="110" spans="1:4" ht="14.25">
      <c r="A110" s="42"/>
      <c r="B110" s="42"/>
      <c r="C110" s="65"/>
      <c r="D110" s="42"/>
    </row>
    <row r="111" spans="1:4" ht="14.25">
      <c r="A111" s="42"/>
      <c r="B111" s="42"/>
      <c r="C111" s="65"/>
      <c r="D111" s="42"/>
    </row>
    <row r="112" spans="1:4" ht="14.25">
      <c r="A112" s="42"/>
      <c r="B112" s="42"/>
      <c r="C112" s="65"/>
      <c r="D112" s="42"/>
    </row>
    <row r="113" spans="1:4" ht="14.25">
      <c r="A113" s="42"/>
      <c r="B113" s="42"/>
      <c r="C113" s="65"/>
      <c r="D113" s="42"/>
    </row>
    <row r="114" spans="1:4" ht="14.25">
      <c r="A114" s="42"/>
      <c r="B114" s="42"/>
      <c r="C114" s="65"/>
      <c r="D114" s="42"/>
    </row>
    <row r="115" spans="1:4" ht="14.25">
      <c r="A115" s="42"/>
      <c r="B115" s="42"/>
      <c r="C115" s="65"/>
      <c r="D115" s="42"/>
    </row>
    <row r="116" spans="1:4" ht="14.25">
      <c r="A116" s="42"/>
      <c r="B116" s="42"/>
      <c r="C116" s="65"/>
      <c r="D116" s="42"/>
    </row>
    <row r="117" spans="1:4" ht="14.25">
      <c r="A117" s="42"/>
      <c r="B117" s="42"/>
      <c r="C117" s="65"/>
      <c r="D117" s="42"/>
    </row>
    <row r="118" spans="1:4" ht="14.25">
      <c r="A118" s="42"/>
      <c r="B118" s="42"/>
      <c r="C118" s="65"/>
      <c r="D118" s="42"/>
    </row>
    <row r="119" spans="1:4" ht="14.25">
      <c r="A119" s="42"/>
      <c r="B119" s="42"/>
      <c r="C119" s="65"/>
      <c r="D119" s="42"/>
    </row>
    <row r="120" spans="1:4" ht="14.25">
      <c r="A120" s="42"/>
      <c r="B120" s="42"/>
      <c r="C120" s="65"/>
      <c r="D120" s="42"/>
    </row>
    <row r="121" spans="1:4" ht="14.25">
      <c r="A121" s="42"/>
      <c r="B121" s="42"/>
      <c r="C121" s="65"/>
      <c r="D121" s="42"/>
    </row>
    <row r="122" spans="1:4" ht="14.25">
      <c r="A122" s="42"/>
      <c r="B122" s="42"/>
      <c r="C122" s="65"/>
      <c r="D122" s="42"/>
    </row>
    <row r="123" spans="1:4" ht="14.25">
      <c r="A123" s="42"/>
      <c r="B123" s="42"/>
      <c r="C123" s="65"/>
      <c r="D123" s="42"/>
    </row>
    <row r="124" spans="1:4" ht="14.25">
      <c r="A124" s="42"/>
      <c r="B124" s="42"/>
      <c r="C124" s="65"/>
      <c r="D124" s="42"/>
    </row>
    <row r="125" spans="1:4" ht="14.25">
      <c r="A125" s="42"/>
      <c r="B125" s="42"/>
      <c r="C125" s="65"/>
      <c r="D125" s="42"/>
    </row>
    <row r="126" spans="1:4" ht="14.25">
      <c r="A126" s="42"/>
      <c r="B126" s="42"/>
      <c r="C126" s="65"/>
      <c r="D126" s="42"/>
    </row>
    <row r="127" spans="1:4" ht="14.25">
      <c r="A127" s="42"/>
      <c r="B127" s="42"/>
      <c r="C127" s="65"/>
      <c r="D127" s="42"/>
    </row>
    <row r="128" spans="1:4" ht="14.25">
      <c r="A128" s="42"/>
      <c r="B128" s="42"/>
      <c r="C128" s="65"/>
      <c r="D128" s="42"/>
    </row>
    <row r="129" spans="1:4" ht="14.25">
      <c r="A129" s="42"/>
      <c r="B129" s="42"/>
      <c r="C129" s="65"/>
      <c r="D129" s="42"/>
    </row>
    <row r="130" spans="1:4" ht="14.25">
      <c r="A130" s="42"/>
      <c r="B130" s="42"/>
      <c r="C130" s="65"/>
      <c r="D130" s="42"/>
    </row>
    <row r="131" spans="1:4" ht="14.25">
      <c r="A131" s="42"/>
      <c r="B131" s="42"/>
      <c r="C131" s="65"/>
      <c r="D131" s="42"/>
    </row>
    <row r="132" spans="1:4" ht="14.25">
      <c r="A132" s="42"/>
      <c r="B132" s="42"/>
      <c r="C132" s="65"/>
      <c r="D132" s="42"/>
    </row>
  </sheetData>
  <sheetProtection/>
  <printOptions/>
  <pageMargins left="1" right="0" top="0.75" bottom="0" header="0.75" footer="0"/>
  <pageSetup horizontalDpi="600" verticalDpi="600" orientation="portrait" paperSize="9" scale="95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39"/>
  <sheetViews>
    <sheetView zoomScalePageLayoutView="0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N6" sqref="N6"/>
    </sheetView>
  </sheetViews>
  <sheetFormatPr defaultColWidth="9.140625" defaultRowHeight="12.75"/>
  <cols>
    <col min="1" max="1" width="36.28125" style="12" customWidth="1"/>
    <col min="2" max="2" width="12.7109375" style="12" customWidth="1"/>
    <col min="3" max="3" width="1.57421875" style="16" customWidth="1"/>
    <col min="4" max="4" width="12.7109375" style="12" customWidth="1"/>
    <col min="5" max="5" width="1.57421875" style="16" customWidth="1"/>
    <col min="6" max="6" width="12.7109375" style="16" customWidth="1"/>
    <col min="7" max="7" width="1.57421875" style="16" customWidth="1"/>
    <col min="8" max="8" width="12.7109375" style="16" customWidth="1"/>
    <col min="9" max="9" width="1.57421875" style="16" customWidth="1"/>
    <col min="10" max="10" width="12.7109375" style="12" customWidth="1"/>
    <col min="11" max="11" width="1.57421875" style="12" customWidth="1"/>
    <col min="12" max="12" width="12.7109375" style="12" customWidth="1"/>
    <col min="13" max="13" width="1.57421875" style="12" customWidth="1"/>
    <col min="14" max="14" width="12.7109375" style="12" customWidth="1"/>
    <col min="15" max="15" width="1.57421875" style="16" customWidth="1"/>
    <col min="16" max="16" width="12.7109375" style="12" customWidth="1"/>
    <col min="17" max="17" width="12.8515625" style="12" customWidth="1"/>
    <col min="18" max="16384" width="9.140625" style="12" customWidth="1"/>
  </cols>
  <sheetData>
    <row r="1" ht="22.5" customHeight="1"/>
    <row r="2" ht="22.5" customHeight="1">
      <c r="A2" s="10" t="s">
        <v>99</v>
      </c>
    </row>
    <row r="3" ht="15">
      <c r="A3" s="10" t="s">
        <v>47</v>
      </c>
    </row>
    <row r="4" ht="15">
      <c r="A4" s="10" t="s">
        <v>117</v>
      </c>
    </row>
    <row r="5" spans="1:19" ht="21.75" customHeight="1">
      <c r="A5" s="11"/>
      <c r="Q5" s="109"/>
      <c r="R5" s="109"/>
      <c r="S5" s="109"/>
    </row>
    <row r="6" spans="1:16" ht="15">
      <c r="A6" s="11"/>
      <c r="B6" s="110" t="s">
        <v>46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N6" s="13" t="s">
        <v>127</v>
      </c>
      <c r="P6" s="13" t="s">
        <v>4</v>
      </c>
    </row>
    <row r="7" spans="4:16" ht="14.25">
      <c r="D7" s="110" t="s">
        <v>51</v>
      </c>
      <c r="E7" s="110"/>
      <c r="F7" s="111"/>
      <c r="J7" s="13" t="s">
        <v>50</v>
      </c>
      <c r="N7" s="13" t="s">
        <v>128</v>
      </c>
      <c r="P7" s="13" t="s">
        <v>30</v>
      </c>
    </row>
    <row r="8" spans="4:9" ht="14.25">
      <c r="D8" s="13"/>
      <c r="E8" s="20"/>
      <c r="F8" s="20"/>
      <c r="G8" s="20"/>
      <c r="H8" s="20"/>
      <c r="I8" s="20"/>
    </row>
    <row r="9" spans="2:16" ht="14.25">
      <c r="B9" s="13" t="s">
        <v>15</v>
      </c>
      <c r="D9" s="13" t="s">
        <v>15</v>
      </c>
      <c r="E9" s="20"/>
      <c r="F9" s="20" t="s">
        <v>55</v>
      </c>
      <c r="G9" s="20"/>
      <c r="H9" s="20" t="s">
        <v>49</v>
      </c>
      <c r="I9" s="20"/>
      <c r="J9" s="13" t="s">
        <v>13</v>
      </c>
      <c r="K9" s="13"/>
      <c r="L9" s="13"/>
      <c r="M9" s="13"/>
      <c r="N9" s="13"/>
      <c r="P9" s="13"/>
    </row>
    <row r="10" spans="2:16" ht="14.25">
      <c r="B10" s="13" t="s">
        <v>16</v>
      </c>
      <c r="C10" s="21"/>
      <c r="D10" s="13" t="s">
        <v>48</v>
      </c>
      <c r="E10" s="21"/>
      <c r="F10" s="20" t="s">
        <v>3</v>
      </c>
      <c r="G10" s="21"/>
      <c r="H10" s="20" t="s">
        <v>3</v>
      </c>
      <c r="I10" s="21"/>
      <c r="J10" s="13" t="s">
        <v>14</v>
      </c>
      <c r="K10" s="13"/>
      <c r="L10" s="13" t="s">
        <v>4</v>
      </c>
      <c r="M10" s="13"/>
      <c r="N10" s="13"/>
      <c r="O10" s="21"/>
      <c r="P10" s="13"/>
    </row>
    <row r="11" spans="2:16" ht="14.25">
      <c r="B11" s="22" t="s">
        <v>11</v>
      </c>
      <c r="C11" s="20"/>
      <c r="D11" s="22" t="s">
        <v>11</v>
      </c>
      <c r="E11" s="20"/>
      <c r="F11" s="22" t="s">
        <v>11</v>
      </c>
      <c r="G11" s="20"/>
      <c r="H11" s="22" t="s">
        <v>11</v>
      </c>
      <c r="I11" s="20"/>
      <c r="J11" s="22" t="s">
        <v>11</v>
      </c>
      <c r="K11" s="20"/>
      <c r="L11" s="22" t="s">
        <v>11</v>
      </c>
      <c r="M11" s="20"/>
      <c r="N11" s="22" t="s">
        <v>11</v>
      </c>
      <c r="O11" s="20"/>
      <c r="P11" s="22" t="s">
        <v>11</v>
      </c>
    </row>
    <row r="12" spans="2:16" ht="14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4" spans="1:17" ht="14.25">
      <c r="A14" s="95" t="s">
        <v>110</v>
      </c>
      <c r="B14" s="96">
        <v>96495</v>
      </c>
      <c r="C14" s="97"/>
      <c r="D14" s="96">
        <v>12504</v>
      </c>
      <c r="E14" s="97"/>
      <c r="F14" s="97">
        <v>6975</v>
      </c>
      <c r="G14" s="97"/>
      <c r="H14" s="96">
        <v>4878</v>
      </c>
      <c r="I14" s="97"/>
      <c r="J14" s="96">
        <v>68556</v>
      </c>
      <c r="K14" s="96"/>
      <c r="L14" s="96">
        <f>SUM(B14:J14)</f>
        <v>189408</v>
      </c>
      <c r="M14" s="96"/>
      <c r="N14" s="96">
        <v>23260</v>
      </c>
      <c r="O14" s="97"/>
      <c r="P14" s="96">
        <f>SUM(L14:N14)</f>
        <v>212668</v>
      </c>
      <c r="Q14" s="95"/>
    </row>
    <row r="15" spans="1:17" ht="14.25">
      <c r="A15" s="95"/>
      <c r="B15" s="96"/>
      <c r="C15" s="97"/>
      <c r="D15" s="96"/>
      <c r="E15" s="97"/>
      <c r="F15" s="97"/>
      <c r="G15" s="97"/>
      <c r="H15" s="96"/>
      <c r="I15" s="97"/>
      <c r="J15" s="96"/>
      <c r="K15" s="96"/>
      <c r="L15" s="96"/>
      <c r="M15" s="96"/>
      <c r="N15" s="96"/>
      <c r="O15" s="97"/>
      <c r="P15" s="96"/>
      <c r="Q15" s="95"/>
    </row>
    <row r="16" spans="1:17" ht="14.25">
      <c r="A16" s="95" t="s">
        <v>106</v>
      </c>
      <c r="B16" s="96"/>
      <c r="C16" s="97"/>
      <c r="D16" s="96"/>
      <c r="E16" s="97"/>
      <c r="F16" s="97"/>
      <c r="G16" s="97"/>
      <c r="H16" s="96"/>
      <c r="I16" s="97"/>
      <c r="J16" s="96">
        <v>-10711</v>
      </c>
      <c r="K16" s="96"/>
      <c r="L16" s="96">
        <f>SUM(B16:J16)</f>
        <v>-10711</v>
      </c>
      <c r="M16" s="96"/>
      <c r="N16" s="96"/>
      <c r="O16" s="97"/>
      <c r="P16" s="96">
        <f>SUM(L16:N16)</f>
        <v>-10711</v>
      </c>
      <c r="Q16" s="95"/>
    </row>
    <row r="17" spans="1:17" ht="14.25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6"/>
      <c r="M17" s="97"/>
      <c r="N17" s="97"/>
      <c r="O17" s="97"/>
      <c r="P17" s="96"/>
      <c r="Q17" s="95"/>
    </row>
    <row r="18" spans="1:17" ht="25.5">
      <c r="A18" s="98" t="s">
        <v>93</v>
      </c>
      <c r="B18" s="99"/>
      <c r="C18" s="99"/>
      <c r="D18" s="99"/>
      <c r="E18" s="99"/>
      <c r="F18" s="99">
        <v>1868.7893415651124</v>
      </c>
      <c r="G18" s="99"/>
      <c r="H18" s="99"/>
      <c r="I18" s="99"/>
      <c r="J18" s="99">
        <v>10648</v>
      </c>
      <c r="K18" s="99"/>
      <c r="L18" s="100">
        <f>SUM(B18:J18)</f>
        <v>12516.789341565112</v>
      </c>
      <c r="M18" s="99"/>
      <c r="N18" s="99">
        <v>6659.4407677206045</v>
      </c>
      <c r="O18" s="99"/>
      <c r="P18" s="100">
        <f>SUM(L18:N18)</f>
        <v>19176.230109285716</v>
      </c>
      <c r="Q18" s="95"/>
    </row>
    <row r="19" spans="1:17" ht="14.2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99"/>
      <c r="N19" s="99"/>
      <c r="O19" s="99"/>
      <c r="P19" s="100"/>
      <c r="Q19" s="95"/>
    </row>
    <row r="20" spans="1:17" ht="14.25">
      <c r="A20" s="95"/>
      <c r="B20" s="101"/>
      <c r="C20" s="97"/>
      <c r="D20" s="101"/>
      <c r="E20" s="97"/>
      <c r="F20" s="101"/>
      <c r="G20" s="97"/>
      <c r="H20" s="101"/>
      <c r="I20" s="97"/>
      <c r="J20" s="101"/>
      <c r="K20" s="97"/>
      <c r="L20" s="101"/>
      <c r="M20" s="97"/>
      <c r="N20" s="101"/>
      <c r="O20" s="97"/>
      <c r="P20" s="101"/>
      <c r="Q20" s="95"/>
    </row>
    <row r="21" spans="1:17" ht="14.25">
      <c r="A21" s="9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5"/>
    </row>
    <row r="22" spans="1:18" ht="14.25">
      <c r="A22" s="95" t="s">
        <v>119</v>
      </c>
      <c r="B22" s="96">
        <f>SUM(B14:B20)</f>
        <v>96495</v>
      </c>
      <c r="C22" s="97"/>
      <c r="D22" s="96">
        <f>SUM(D14:D20)</f>
        <v>12504</v>
      </c>
      <c r="E22" s="97"/>
      <c r="F22" s="96">
        <f>SUM(F14:F20)</f>
        <v>8843.789341565112</v>
      </c>
      <c r="G22" s="97"/>
      <c r="H22" s="96">
        <f>SUM(H14:H20)</f>
        <v>4878</v>
      </c>
      <c r="I22" s="97"/>
      <c r="J22" s="96">
        <f>SUM(J14:J20)</f>
        <v>68493</v>
      </c>
      <c r="K22" s="96"/>
      <c r="L22" s="96">
        <f>SUM(L14:L20)</f>
        <v>191213.7893415651</v>
      </c>
      <c r="M22" s="96"/>
      <c r="N22" s="96">
        <f>SUM(N14:N20)</f>
        <v>29919.440767720604</v>
      </c>
      <c r="O22" s="97"/>
      <c r="P22" s="96">
        <f>SUM(P14:P20)</f>
        <v>221133.2301092857</v>
      </c>
      <c r="Q22" s="102"/>
      <c r="R22" s="15"/>
    </row>
    <row r="23" spans="1:18" ht="14.25">
      <c r="A23" s="103"/>
      <c r="B23" s="101"/>
      <c r="C23" s="97"/>
      <c r="D23" s="101"/>
      <c r="E23" s="97"/>
      <c r="F23" s="101"/>
      <c r="G23" s="97"/>
      <c r="H23" s="101"/>
      <c r="I23" s="97"/>
      <c r="J23" s="101"/>
      <c r="K23" s="97"/>
      <c r="L23" s="101"/>
      <c r="M23" s="97"/>
      <c r="N23" s="101"/>
      <c r="O23" s="97"/>
      <c r="P23" s="101"/>
      <c r="Q23" s="102"/>
      <c r="R23" s="15"/>
    </row>
    <row r="24" spans="1:18" ht="14.25">
      <c r="A24" s="95"/>
      <c r="B24" s="96"/>
      <c r="C24" s="97"/>
      <c r="D24" s="96"/>
      <c r="E24" s="97"/>
      <c r="F24" s="97"/>
      <c r="G24" s="97"/>
      <c r="H24" s="97"/>
      <c r="I24" s="97"/>
      <c r="J24" s="96"/>
      <c r="K24" s="96"/>
      <c r="L24" s="96"/>
      <c r="M24" s="96"/>
      <c r="N24" s="96"/>
      <c r="O24" s="97"/>
      <c r="P24" s="96"/>
      <c r="Q24" s="102"/>
      <c r="R24" s="15"/>
    </row>
    <row r="25" spans="1:18" ht="14.25">
      <c r="A25" s="95"/>
      <c r="B25" s="96"/>
      <c r="C25" s="97"/>
      <c r="D25" s="96"/>
      <c r="E25" s="97"/>
      <c r="F25" s="97"/>
      <c r="G25" s="97"/>
      <c r="H25" s="97"/>
      <c r="I25" s="97"/>
      <c r="J25" s="96"/>
      <c r="K25" s="96"/>
      <c r="L25" s="96"/>
      <c r="M25" s="96"/>
      <c r="N25" s="96"/>
      <c r="O25" s="97"/>
      <c r="P25" s="96"/>
      <c r="Q25" s="102"/>
      <c r="R25" s="15"/>
    </row>
    <row r="26" spans="1:17" ht="14.25" customHeight="1">
      <c r="A26" s="95"/>
      <c r="B26" s="96"/>
      <c r="C26" s="97"/>
      <c r="D26" s="96"/>
      <c r="E26" s="97"/>
      <c r="F26" s="97"/>
      <c r="G26" s="97"/>
      <c r="H26" s="97"/>
      <c r="I26" s="97"/>
      <c r="J26" s="96"/>
      <c r="K26" s="96"/>
      <c r="L26" s="96"/>
      <c r="M26" s="96"/>
      <c r="N26" s="96"/>
      <c r="O26" s="97"/>
      <c r="P26" s="96"/>
      <c r="Q26" s="95"/>
    </row>
    <row r="27" spans="1:17" ht="14.25" customHeight="1">
      <c r="A27" s="95" t="s">
        <v>98</v>
      </c>
      <c r="B27" s="96">
        <v>68925</v>
      </c>
      <c r="C27" s="97"/>
      <c r="D27" s="96">
        <v>8868</v>
      </c>
      <c r="E27" s="97"/>
      <c r="F27" s="97">
        <v>12320</v>
      </c>
      <c r="G27" s="97"/>
      <c r="H27" s="96">
        <v>4878</v>
      </c>
      <c r="I27" s="97"/>
      <c r="J27" s="96">
        <v>60962</v>
      </c>
      <c r="K27" s="96"/>
      <c r="L27" s="96">
        <f>SUM(B27:J27)</f>
        <v>155953</v>
      </c>
      <c r="M27" s="96"/>
      <c r="N27" s="96">
        <v>17999</v>
      </c>
      <c r="O27" s="97"/>
      <c r="P27" s="96">
        <f>SUM(L27:N27)</f>
        <v>173952</v>
      </c>
      <c r="Q27" s="95"/>
    </row>
    <row r="28" spans="1:17" ht="14.25" customHeight="1">
      <c r="A28" s="95"/>
      <c r="B28" s="96"/>
      <c r="C28" s="97"/>
      <c r="D28" s="96"/>
      <c r="E28" s="97"/>
      <c r="F28" s="97"/>
      <c r="G28" s="97"/>
      <c r="H28" s="96"/>
      <c r="I28" s="97"/>
      <c r="J28" s="96"/>
      <c r="K28" s="96"/>
      <c r="L28" s="96"/>
      <c r="M28" s="96"/>
      <c r="N28" s="96"/>
      <c r="O28" s="97"/>
      <c r="P28" s="96"/>
      <c r="Q28" s="95"/>
    </row>
    <row r="29" spans="1:17" ht="14.25" customHeight="1">
      <c r="A29" s="95" t="s">
        <v>106</v>
      </c>
      <c r="B29" s="96"/>
      <c r="C29" s="97"/>
      <c r="D29" s="96"/>
      <c r="E29" s="97"/>
      <c r="F29" s="97"/>
      <c r="G29" s="97"/>
      <c r="H29" s="96"/>
      <c r="I29" s="97"/>
      <c r="J29" s="96">
        <v>-6229</v>
      </c>
      <c r="K29" s="96"/>
      <c r="L29" s="96">
        <f>SUM(B29:J29)</f>
        <v>-6229</v>
      </c>
      <c r="M29" s="96"/>
      <c r="N29" s="96"/>
      <c r="O29" s="97"/>
      <c r="P29" s="96">
        <f>SUM(L29:N29)</f>
        <v>-6229</v>
      </c>
      <c r="Q29" s="95"/>
    </row>
    <row r="30" spans="1:17" ht="14.25" customHeight="1">
      <c r="A30" s="95"/>
      <c r="B30" s="96"/>
      <c r="C30" s="97"/>
      <c r="D30" s="96"/>
      <c r="E30" s="97"/>
      <c r="F30" s="97"/>
      <c r="G30" s="97"/>
      <c r="H30" s="96"/>
      <c r="I30" s="97"/>
      <c r="J30" s="96"/>
      <c r="K30" s="96"/>
      <c r="L30" s="96"/>
      <c r="M30" s="96"/>
      <c r="N30" s="96"/>
      <c r="O30" s="97"/>
      <c r="P30" s="96"/>
      <c r="Q30" s="95"/>
    </row>
    <row r="31" spans="1:17" ht="14.25" customHeight="1">
      <c r="A31" s="95" t="s">
        <v>93</v>
      </c>
      <c r="B31" s="97"/>
      <c r="C31" s="97"/>
      <c r="D31" s="97"/>
      <c r="E31" s="97"/>
      <c r="F31" s="97">
        <v>907.6744487010246</v>
      </c>
      <c r="G31" s="97"/>
      <c r="H31" s="97"/>
      <c r="I31" s="97"/>
      <c r="J31" s="97">
        <v>5559.195153200327</v>
      </c>
      <c r="K31" s="97"/>
      <c r="L31" s="96">
        <f>SUM(B31:J31)</f>
        <v>6466.869601901351</v>
      </c>
      <c r="M31" s="97"/>
      <c r="N31" s="97">
        <v>3139.048289999999</v>
      </c>
      <c r="O31" s="97"/>
      <c r="P31" s="96">
        <f>SUM(L31:N31)</f>
        <v>9605.91789190135</v>
      </c>
      <c r="Q31" s="95"/>
    </row>
    <row r="32" spans="1:17" ht="14.25" customHeight="1">
      <c r="A32" s="95"/>
      <c r="B32" s="101"/>
      <c r="C32" s="97"/>
      <c r="D32" s="101"/>
      <c r="E32" s="97"/>
      <c r="F32" s="101"/>
      <c r="G32" s="97"/>
      <c r="H32" s="101"/>
      <c r="I32" s="97"/>
      <c r="J32" s="101"/>
      <c r="K32" s="97"/>
      <c r="L32" s="101"/>
      <c r="M32" s="97"/>
      <c r="N32" s="101"/>
      <c r="O32" s="97"/>
      <c r="P32" s="101"/>
      <c r="Q32" s="95"/>
    </row>
    <row r="33" spans="1:17" ht="14.25" customHeight="1">
      <c r="A33" s="95" t="s">
        <v>120</v>
      </c>
      <c r="B33" s="96">
        <f>SUM(B27:B32)</f>
        <v>68925</v>
      </c>
      <c r="C33" s="97"/>
      <c r="D33" s="96">
        <f>SUM(D27:D32)</f>
        <v>8868</v>
      </c>
      <c r="E33" s="97"/>
      <c r="F33" s="96">
        <f>SUM(F27:F32)</f>
        <v>13227.674448701026</v>
      </c>
      <c r="G33" s="97"/>
      <c r="H33" s="96">
        <f>SUM(H27:H32)</f>
        <v>4878</v>
      </c>
      <c r="I33" s="97"/>
      <c r="J33" s="96">
        <f>SUM(J27:J32)</f>
        <v>60292.19515320033</v>
      </c>
      <c r="K33" s="96"/>
      <c r="L33" s="96">
        <f>SUM(L27:L32)</f>
        <v>156190.86960190136</v>
      </c>
      <c r="M33" s="96"/>
      <c r="N33" s="96">
        <f>SUM(N27:N32)</f>
        <v>21138.04829</v>
      </c>
      <c r="O33" s="97"/>
      <c r="P33" s="96">
        <f>SUM(P27:P32)</f>
        <v>177328.91789190134</v>
      </c>
      <c r="Q33" s="104"/>
    </row>
    <row r="34" spans="1:17" ht="14.25">
      <c r="A34" s="103"/>
      <c r="B34" s="101"/>
      <c r="C34" s="97"/>
      <c r="D34" s="101"/>
      <c r="E34" s="97"/>
      <c r="F34" s="101"/>
      <c r="G34" s="97"/>
      <c r="H34" s="101"/>
      <c r="I34" s="97"/>
      <c r="J34" s="101"/>
      <c r="K34" s="97"/>
      <c r="L34" s="101"/>
      <c r="M34" s="97"/>
      <c r="N34" s="101"/>
      <c r="O34" s="97"/>
      <c r="P34" s="101"/>
      <c r="Q34" s="95"/>
    </row>
    <row r="35" spans="1:17" ht="14.25">
      <c r="A35" s="9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5"/>
    </row>
    <row r="36" spans="1:17" ht="14.2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5"/>
    </row>
    <row r="37" spans="2:16" ht="14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ht="14.25" customHeight="1">
      <c r="A38" s="95" t="s">
        <v>108</v>
      </c>
    </row>
    <row r="39" ht="14.25">
      <c r="A39" s="95"/>
    </row>
  </sheetData>
  <sheetProtection/>
  <mergeCells count="3">
    <mergeCell ref="Q5:S5"/>
    <mergeCell ref="B6:L6"/>
    <mergeCell ref="D7:F7"/>
  </mergeCells>
  <printOptions/>
  <pageMargins left="0.5" right="0" top="0.61" bottom="0" header="0.5" footer="0"/>
  <pageSetup fitToHeight="1" fitToWidth="1" horizontalDpi="600" verticalDpi="600" orientation="landscape" paperSize="9" scale="91" r:id="rId2"/>
  <headerFooter alignWithMargins="0">
    <oddHeader>&amp;C&amp;"Arial,Bold"&amp;14TIEN WAH PRESS HOLDINGS BERHAD&amp;"Arial,Regular"&amp;10
&amp;"Arial,Bold"&amp;11(CO.NO. 340434-K)&amp;"Arial,Regular"&amp;10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olh</cp:lastModifiedBy>
  <cp:lastPrinted>2011-08-09T09:38:27Z</cp:lastPrinted>
  <dcterms:created xsi:type="dcterms:W3CDTF">2000-03-10T09:38:17Z</dcterms:created>
  <dcterms:modified xsi:type="dcterms:W3CDTF">2011-08-09T09:39:20Z</dcterms:modified>
  <cp:category/>
  <cp:version/>
  <cp:contentType/>
  <cp:contentStatus/>
</cp:coreProperties>
</file>